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1536796\Desktop\"/>
    </mc:Choice>
  </mc:AlternateContent>
  <xr:revisionPtr revIDLastSave="0" documentId="8_{4EB14E6D-6D4B-4FFF-98F5-288DD53CB80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請負に係る(請求書１－②、３－①対応版)" sheetId="4" state="hidden" r:id="rId1"/>
    <sheet name="請負に係らない(請求書１－③、３－②対応版)" sheetId="5" state="hidden" r:id="rId2"/>
    <sheet name="請負に係る" sheetId="9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9" l="1"/>
  <c r="AC18" i="9" s="1"/>
  <c r="B17" i="9" l="1"/>
  <c r="W18" i="9" l="1"/>
  <c r="AC16" i="5" l="1"/>
  <c r="B18" i="9"/>
  <c r="T16" i="9"/>
  <c r="Z16" i="9" s="1"/>
  <c r="AC16" i="4" l="1"/>
  <c r="P10" i="9" l="1"/>
  <c r="H10" i="9"/>
  <c r="R10" i="9"/>
  <c r="J10" i="9"/>
  <c r="B10" i="9"/>
  <c r="N10" i="9"/>
  <c r="F10" i="9"/>
  <c r="L10" i="9"/>
  <c r="D10" i="9"/>
  <c r="AC17" i="5"/>
  <c r="Z17" i="4" l="1"/>
  <c r="T15" i="4" l="1"/>
  <c r="W17" i="5" l="1"/>
  <c r="B16" i="5"/>
  <c r="T15" i="5"/>
  <c r="Z15" i="5" s="1"/>
  <c r="W17" i="4"/>
  <c r="AC17" i="4"/>
  <c r="B16" i="4"/>
  <c r="B17" i="4" s="1"/>
  <c r="Z15" i="4"/>
  <c r="B17" i="5" l="1"/>
  <c r="R9" i="4" l="1"/>
  <c r="B9" i="4"/>
  <c r="N9" i="4"/>
  <c r="P9" i="4"/>
  <c r="L9" i="4"/>
  <c r="J9" i="4"/>
  <c r="H9" i="4"/>
  <c r="F9" i="4"/>
  <c r="D9" i="4"/>
  <c r="J9" i="5"/>
  <c r="P9" i="5" l="1"/>
  <c r="B9" i="5"/>
  <c r="D9" i="5"/>
  <c r="R9" i="5"/>
  <c r="N9" i="5"/>
  <c r="H9" i="5"/>
  <c r="F9" i="5"/>
  <c r="L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6" authorId="0" shapeId="0" xr:uid="{EB749A72-14B3-4696-91A3-87EA1D4C7A23}">
      <text>
        <r>
          <rPr>
            <b/>
            <sz val="9"/>
            <color indexed="81"/>
            <rFont val="Meiryo UI"/>
            <family val="3"/>
            <charset val="128"/>
          </rPr>
          <t>適格請求書発行事業者登録番号は
ハイフン無で入力してください。</t>
        </r>
      </text>
    </comment>
  </commentList>
</comments>
</file>

<file path=xl/sharedStrings.xml><?xml version="1.0" encoding="utf-8"?>
<sst xmlns="http://schemas.openxmlformats.org/spreadsheetml/2006/main" count="231" uniqueCount="82">
  <si>
    <r>
      <t>株式会社</t>
    </r>
    <r>
      <rPr>
        <b/>
        <sz val="14"/>
        <rFont val="ＭＳ Ｐ明朝"/>
        <family val="1"/>
        <charset val="128"/>
      </rPr>
      <t>穴吹工務店</t>
    </r>
    <rPh sb="0" eb="4">
      <t>カブシキガイシャ</t>
    </rPh>
    <rPh sb="4" eb="6">
      <t>アナブキ</t>
    </rPh>
    <rPh sb="6" eb="9">
      <t>コウムテン</t>
    </rPh>
    <phoneticPr fontId="5"/>
  </si>
  <si>
    <t>御中</t>
    <rPh sb="0" eb="2">
      <t>オンチュウ</t>
    </rPh>
    <phoneticPr fontId="5"/>
  </si>
  <si>
    <t>請　求　書</t>
    <phoneticPr fontId="5"/>
  </si>
  <si>
    <t>年</t>
    <phoneticPr fontId="5"/>
  </si>
  <si>
    <t>月</t>
    <phoneticPr fontId="5"/>
  </si>
  <si>
    <t>日</t>
    <phoneticPr fontId="5"/>
  </si>
  <si>
    <r>
      <rPr>
        <sz val="14"/>
        <color indexed="10"/>
        <rFont val="ＭＳ Ｐ明朝"/>
        <family val="1"/>
        <charset val="128"/>
      </rPr>
      <t>請負に係る</t>
    </r>
    <r>
      <rPr>
        <sz val="14"/>
        <rFont val="ＭＳ Ｐ明朝"/>
        <family val="1"/>
        <charset val="128"/>
      </rPr>
      <t>（注文書発行分）</t>
    </r>
    <rPh sb="0" eb="2">
      <t>ウケオイ</t>
    </rPh>
    <rPh sb="3" eb="4">
      <t>カカワ</t>
    </rPh>
    <rPh sb="6" eb="9">
      <t>チュウモンショ</t>
    </rPh>
    <rPh sb="9" eb="11">
      <t>ハッコウ</t>
    </rPh>
    <rPh sb="11" eb="12">
      <t>ブン</t>
    </rPh>
    <phoneticPr fontId="5"/>
  </si>
  <si>
    <t>住  所</t>
    <phoneticPr fontId="5"/>
  </si>
  <si>
    <t>　下記の通り請求致します。</t>
    <rPh sb="1" eb="3">
      <t>カキ</t>
    </rPh>
    <rPh sb="4" eb="5">
      <t>トオ</t>
    </rPh>
    <rPh sb="6" eb="9">
      <t>セイキュウイタ</t>
    </rPh>
    <phoneticPr fontId="5"/>
  </si>
  <si>
    <t>穴吹工務店担当者名</t>
    <rPh sb="2" eb="5">
      <t>コウムテン</t>
    </rPh>
    <phoneticPr fontId="5"/>
  </si>
  <si>
    <t>氏  名</t>
    <phoneticPr fontId="5"/>
  </si>
  <si>
    <t>㊞</t>
    <phoneticPr fontId="5"/>
  </si>
  <si>
    <t>Ｔ Ｅ Ｌ</t>
    <phoneticPr fontId="5"/>
  </si>
  <si>
    <t>工事名</t>
    <rPh sb="0" eb="3">
      <t>コウジメイ</t>
    </rPh>
    <phoneticPr fontId="5"/>
  </si>
  <si>
    <r>
      <t xml:space="preserve">請 求 金 額
</t>
    </r>
    <r>
      <rPr>
        <sz val="10"/>
        <rFont val="ＭＳ Ｐ明朝"/>
        <family val="1"/>
        <charset val="128"/>
      </rPr>
      <t>（消費税込）</t>
    </r>
    <rPh sb="0" eb="1">
      <t>ショウ</t>
    </rPh>
    <rPh sb="2" eb="3">
      <t>モトム</t>
    </rPh>
    <rPh sb="4" eb="5">
      <t>キン</t>
    </rPh>
    <rPh sb="6" eb="7">
      <t>ガク</t>
    </rPh>
    <rPh sb="9" eb="11">
      <t>ショウヒ</t>
    </rPh>
    <rPh sb="11" eb="13">
      <t>ゼイコミ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</si>
  <si>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</si>
  <si>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</si>
  <si>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</si>
  <si>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拾</t>
    <rPh sb="0" eb="1">
      <t>ジュウ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</si>
  <si>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</si>
  <si>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</si>
  <si>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摘  要</t>
    <rPh sb="0" eb="1">
      <t>テキ</t>
    </rPh>
    <rPh sb="3" eb="4">
      <t>ヨウ</t>
    </rPh>
    <phoneticPr fontId="5"/>
  </si>
  <si>
    <t>請求回数</t>
    <phoneticPr fontId="5"/>
  </si>
  <si>
    <t>※2013年9月30日以前、契約の工事に係る請求は右記に☑をご記入ください。</t>
    <rPh sb="5" eb="6">
      <t>ネン</t>
    </rPh>
    <rPh sb="7" eb="8">
      <t>ガツ</t>
    </rPh>
    <rPh sb="10" eb="11">
      <t>ヒ</t>
    </rPh>
    <rPh sb="11" eb="13">
      <t>イゼン</t>
    </rPh>
    <rPh sb="14" eb="16">
      <t>ケイヤク</t>
    </rPh>
    <rPh sb="20" eb="21">
      <t>カカワ</t>
    </rPh>
    <rPh sb="22" eb="24">
      <t>セイキュウ</t>
    </rPh>
    <rPh sb="25" eb="26">
      <t>ミギ</t>
    </rPh>
    <rPh sb="26" eb="27">
      <t>シル</t>
    </rPh>
    <phoneticPr fontId="1"/>
  </si>
  <si>
    <t>　経過措置適用工事</t>
    <phoneticPr fontId="1"/>
  </si>
  <si>
    <t>回目</t>
    <phoneticPr fontId="5"/>
  </si>
  <si>
    <t>契約日
（注文日）</t>
    <rPh sb="0" eb="2">
      <t>ケイヤク</t>
    </rPh>
    <rPh sb="2" eb="3">
      <t>ヒ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</si>
  <si>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</si>
  <si>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</si>
  <si>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</si>
  <si>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</si>
  <si>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</si>
  <si>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</si>
  <si>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　⑦今月請求額</t>
    <phoneticPr fontId="5"/>
  </si>
  <si>
    <t>⑨</t>
    <phoneticPr fontId="5"/>
  </si>
  <si>
    <t>　⑩</t>
    <phoneticPr fontId="5"/>
  </si>
  <si>
    <t>契約時金額</t>
    <rPh sb="0" eb="1">
      <t>チギリ</t>
    </rPh>
    <rPh sb="1" eb="2">
      <t>ヤク</t>
    </rPh>
    <rPh sb="2" eb="3">
      <t>ジ</t>
    </rPh>
    <rPh sb="3" eb="4">
      <t>キン</t>
    </rPh>
    <rPh sb="4" eb="5">
      <t>ガク</t>
    </rPh>
    <phoneticPr fontId="5"/>
  </si>
  <si>
    <t>出来高累計額</t>
    <rPh sb="0" eb="2">
      <t>デキ</t>
    </rPh>
    <rPh sb="2" eb="3">
      <t>タカ</t>
    </rPh>
    <rPh sb="3" eb="6">
      <t>ルイケイガク</t>
    </rPh>
    <phoneticPr fontId="5"/>
  </si>
  <si>
    <t>出来高に対
する請求％</t>
    <phoneticPr fontId="5"/>
  </si>
  <si>
    <t>前回迄領収済額</t>
    <phoneticPr fontId="5"/>
  </si>
  <si>
    <t>差 引 金 額</t>
    <phoneticPr fontId="5"/>
  </si>
  <si>
    <t>(中間金10万円未満切捨)
⑧発生時加算</t>
    <rPh sb="3" eb="4">
      <t>キン</t>
    </rPh>
    <rPh sb="15" eb="17">
      <t>ハッセイ</t>
    </rPh>
    <rPh sb="17" eb="18">
      <t>ジ</t>
    </rPh>
    <rPh sb="18" eb="20">
      <t>カサン</t>
    </rPh>
    <phoneticPr fontId="5"/>
  </si>
  <si>
    <t>支払保留額</t>
    <phoneticPr fontId="5"/>
  </si>
  <si>
    <t>支払査定額</t>
    <phoneticPr fontId="5"/>
  </si>
  <si>
    <t>② × ③</t>
    <phoneticPr fontId="5"/>
  </si>
  <si>
    <t>④ － ⑤</t>
    <phoneticPr fontId="5"/>
  </si>
  <si>
    <t>⑦ － ⑨</t>
    <phoneticPr fontId="5"/>
  </si>
  <si>
    <t>工事金額</t>
    <rPh sb="0" eb="2">
      <t>コウジ</t>
    </rPh>
    <rPh sb="2" eb="4">
      <t>キンガク</t>
    </rPh>
    <phoneticPr fontId="5"/>
  </si>
  <si>
    <t>％</t>
    <phoneticPr fontId="5"/>
  </si>
  <si>
    <r>
      <t xml:space="preserve">消 費 税 及
</t>
    </r>
    <r>
      <rPr>
        <sz val="8.5"/>
        <rFont val="ＭＳ Ｐ明朝"/>
        <family val="1"/>
        <charset val="128"/>
      </rPr>
      <t>地方消費税額</t>
    </r>
    <rPh sb="0" eb="1">
      <t>ショウ</t>
    </rPh>
    <rPh sb="2" eb="3">
      <t>ヒ</t>
    </rPh>
    <rPh sb="4" eb="5">
      <t>ゼイ</t>
    </rPh>
    <rPh sb="6" eb="7">
      <t>オヨ</t>
    </rPh>
    <rPh sb="8" eb="10">
      <t>チホウ</t>
    </rPh>
    <rPh sb="10" eb="13">
      <t>ショウヒゼイ</t>
    </rPh>
    <rPh sb="13" eb="14">
      <t>ガク</t>
    </rPh>
    <phoneticPr fontId="5"/>
  </si>
  <si>
    <t>⑧消費税増税に伴
う最終精算金額</t>
    <phoneticPr fontId="1"/>
  </si>
  <si>
    <t>合計金額</t>
    <rPh sb="0" eb="2">
      <t>ゴウケイ</t>
    </rPh>
    <rPh sb="2" eb="4">
      <t>キンガク</t>
    </rPh>
    <phoneticPr fontId="5"/>
  </si>
  <si>
    <t>検印</t>
    <rPh sb="0" eb="2">
      <t>ケンイン</t>
    </rPh>
    <phoneticPr fontId="5"/>
  </si>
  <si>
    <t>検印</t>
    <phoneticPr fontId="5"/>
  </si>
  <si>
    <t>支払保留理由　（上記⑨記入の場合）</t>
    <rPh sb="0" eb="2">
      <t>シハライ</t>
    </rPh>
    <rPh sb="2" eb="4">
      <t>ホリュウ</t>
    </rPh>
    <rPh sb="4" eb="6">
      <t>リユウ</t>
    </rPh>
    <rPh sb="8" eb="10">
      <t>ジョウキ</t>
    </rPh>
    <rPh sb="11" eb="13">
      <t>キニュウ</t>
    </rPh>
    <rPh sb="14" eb="16">
      <t>バアイ</t>
    </rPh>
    <phoneticPr fontId="5"/>
  </si>
  <si>
    <t>完　　　了</t>
    <rPh sb="0" eb="1">
      <t>カン</t>
    </rPh>
    <rPh sb="4" eb="5">
      <t>リョウ</t>
    </rPh>
    <phoneticPr fontId="5"/>
  </si>
  <si>
    <t>未　完　了</t>
    <rPh sb="0" eb="1">
      <t>ミ</t>
    </rPh>
    <rPh sb="2" eb="3">
      <t>カン</t>
    </rPh>
    <rPh sb="4" eb="5">
      <t>リョウ</t>
    </rPh>
    <phoneticPr fontId="5"/>
  </si>
  <si>
    <t>受　 付 　印</t>
    <rPh sb="0" eb="1">
      <t>ウケ</t>
    </rPh>
    <rPh sb="3" eb="4">
      <t>ツキ</t>
    </rPh>
    <rPh sb="6" eb="7">
      <t>イン</t>
    </rPh>
    <phoneticPr fontId="5"/>
  </si>
  <si>
    <t>検　　　　　　　　　　　印　　　　　　　　　　　欄</t>
    <phoneticPr fontId="5"/>
  </si>
  <si>
    <t>備　　　　　　　　　　考</t>
    <rPh sb="0" eb="1">
      <t>ソナエ</t>
    </rPh>
    <rPh sb="11" eb="12">
      <t>コウ</t>
    </rPh>
    <phoneticPr fontId="5"/>
  </si>
  <si>
    <t>事　　　　　　　　　　　業　　　　　　　　　　　所</t>
    <phoneticPr fontId="5"/>
  </si>
  <si>
    <t>出　　　　　　　納</t>
    <rPh sb="0" eb="1">
      <t>デ</t>
    </rPh>
    <rPh sb="8" eb="9">
      <t>オサメ</t>
    </rPh>
    <phoneticPr fontId="5"/>
  </si>
  <si>
    <t>業者コード</t>
    <rPh sb="0" eb="2">
      <t>ギョウシャ</t>
    </rPh>
    <phoneticPr fontId="5"/>
  </si>
  <si>
    <t>工　事　No.</t>
    <rPh sb="0" eb="1">
      <t>コウ</t>
    </rPh>
    <rPh sb="2" eb="3">
      <t>コト</t>
    </rPh>
    <phoneticPr fontId="5"/>
  </si>
  <si>
    <t>工　種　No.</t>
    <rPh sb="0" eb="1">
      <t>コウ</t>
    </rPh>
    <rPh sb="2" eb="3">
      <t>シュ</t>
    </rPh>
    <phoneticPr fontId="5"/>
  </si>
  <si>
    <t>注文書No.</t>
    <rPh sb="0" eb="3">
      <t>チュウモンショ</t>
    </rPh>
    <phoneticPr fontId="5"/>
  </si>
  <si>
    <t>手形比率</t>
    <rPh sb="0" eb="2">
      <t>テガタ</t>
    </rPh>
    <rPh sb="2" eb="4">
      <t>ヒリツ</t>
    </rPh>
    <phoneticPr fontId="5"/>
  </si>
  <si>
    <t>支　　払　　額</t>
    <rPh sb="0" eb="1">
      <t>シ</t>
    </rPh>
    <rPh sb="3" eb="4">
      <t>バライ</t>
    </rPh>
    <rPh sb="6" eb="7">
      <t>ガク</t>
    </rPh>
    <phoneticPr fontId="5"/>
  </si>
  <si>
    <t>税</t>
    <rPh sb="0" eb="1">
      <t>ゼイ</t>
    </rPh>
    <phoneticPr fontId="5"/>
  </si>
  <si>
    <t>保管部署</t>
    <rPh sb="0" eb="2">
      <t>ホカン</t>
    </rPh>
    <rPh sb="2" eb="4">
      <t>ブショ</t>
    </rPh>
    <phoneticPr fontId="5"/>
  </si>
  <si>
    <t>保管年数</t>
    <rPh sb="0" eb="2">
      <t>ホカン</t>
    </rPh>
    <rPh sb="2" eb="4">
      <t>ネンスウ</t>
    </rPh>
    <phoneticPr fontId="5"/>
  </si>
  <si>
    <t>保存年数</t>
    <rPh sb="0" eb="2">
      <t>ホゾン</t>
    </rPh>
    <rPh sb="2" eb="4">
      <t>ネンスウ</t>
    </rPh>
    <phoneticPr fontId="5"/>
  </si>
  <si>
    <t>管理部または事業所</t>
    <rPh sb="0" eb="3">
      <t>カンリブ</t>
    </rPh>
    <rPh sb="6" eb="9">
      <t>ジギョウショ</t>
    </rPh>
    <phoneticPr fontId="5"/>
  </si>
  <si>
    <t>会計年度末より3年</t>
    <rPh sb="0" eb="2">
      <t>カイケイ</t>
    </rPh>
    <rPh sb="2" eb="5">
      <t>ネンドマツ</t>
    </rPh>
    <rPh sb="8" eb="9">
      <t>ネン</t>
    </rPh>
    <phoneticPr fontId="5"/>
  </si>
  <si>
    <t>会計年度末より10年</t>
    <rPh sb="0" eb="2">
      <t>カイケイ</t>
    </rPh>
    <rPh sb="2" eb="5">
      <t>ネンドマツ</t>
    </rPh>
    <rPh sb="9" eb="10">
      <t>ネン</t>
    </rPh>
    <phoneticPr fontId="5"/>
  </si>
  <si>
    <r>
      <rPr>
        <sz val="14"/>
        <color indexed="10"/>
        <rFont val="ＭＳ Ｐ明朝"/>
        <family val="1"/>
        <charset val="128"/>
      </rPr>
      <t>請負に係らない</t>
    </r>
    <r>
      <rPr>
        <sz val="14"/>
        <rFont val="ＭＳ Ｐ明朝"/>
        <family val="1"/>
        <charset val="128"/>
      </rPr>
      <t>（注文書発行分）</t>
    </r>
    <rPh sb="0" eb="2">
      <t>ウケオイ</t>
    </rPh>
    <rPh sb="3" eb="4">
      <t>カカワ</t>
    </rPh>
    <rPh sb="8" eb="11">
      <t>チュウモンショ</t>
    </rPh>
    <rPh sb="11" eb="13">
      <t>ハッコウ</t>
    </rPh>
    <rPh sb="13" eb="14">
      <t>ブン</t>
    </rPh>
    <phoneticPr fontId="5"/>
  </si>
  <si>
    <t>　⑨</t>
    <phoneticPr fontId="5"/>
  </si>
  <si>
    <t>(中間金は10万円未満切捨)</t>
    <phoneticPr fontId="5"/>
  </si>
  <si>
    <t>請負に係る（注文書発行分）</t>
    <rPh sb="0" eb="2">
      <t>ウケオイ</t>
    </rPh>
    <rPh sb="3" eb="4">
      <t>カカワ</t>
    </rPh>
    <rPh sb="6" eb="9">
      <t>チュウモンショ</t>
    </rPh>
    <rPh sb="9" eb="11">
      <t>ハッコウ</t>
    </rPh>
    <rPh sb="11" eb="12">
      <t>ブン</t>
    </rPh>
    <phoneticPr fontId="5"/>
  </si>
  <si>
    <r>
      <t xml:space="preserve">消 費 税 及
</t>
    </r>
    <r>
      <rPr>
        <sz val="8.5"/>
        <rFont val="ＭＳ Ｐ明朝"/>
        <family val="1"/>
        <charset val="128"/>
      </rPr>
      <t>地方消費税額</t>
    </r>
    <r>
      <rPr>
        <sz val="10"/>
        <rFont val="ＭＳ Ｐ明朝"/>
        <family val="1"/>
        <charset val="128"/>
      </rPr>
      <t xml:space="preserve">
(10%)</t>
    </r>
    <rPh sb="0" eb="1">
      <t>ショウ</t>
    </rPh>
    <rPh sb="2" eb="3">
      <t>ヒ</t>
    </rPh>
    <rPh sb="4" eb="5">
      <t>ゼイ</t>
    </rPh>
    <rPh sb="6" eb="7">
      <t>オヨ</t>
    </rPh>
    <rPh sb="8" eb="10">
      <t>チホウ</t>
    </rPh>
    <rPh sb="10" eb="13">
      <t>ショウヒゼイ</t>
    </rPh>
    <rPh sb="13" eb="14">
      <t>ガク</t>
    </rPh>
    <phoneticPr fontId="5"/>
  </si>
  <si>
    <t>登録番号</t>
    <phoneticPr fontId="5"/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</si>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</sst>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d/m;@"/>
    <numFmt numFmtId="178" formatCode="#,##0;&quot;▲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HG明朝B"/>
      <family val="1"/>
      <charset val="128"/>
    </font>
    <font>
      <sz val="14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8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indexed="8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2" borderId="0" xfId="1" applyFont="1" applyFill="1">
      <alignment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12" fillId="0" borderId="1" xfId="1" applyFont="1" applyBorder="1">
      <alignment vertical="center"/>
    </xf>
    <xf numFmtId="0" fontId="6" fillId="0" borderId="0" xfId="1" applyFo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right" vertical="center"/>
    </xf>
    <xf numFmtId="0" fontId="6" fillId="0" borderId="19" xfId="1" applyFont="1" applyBorder="1" applyAlignment="1">
      <alignment horizontal="left" vertical="center"/>
    </xf>
    <xf numFmtId="0" fontId="6" fillId="0" borderId="30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7" fillId="0" borderId="20" xfId="1" applyFont="1" applyBorder="1" applyAlignment="1">
      <alignment vertical="center" wrapText="1"/>
    </xf>
    <xf numFmtId="0" fontId="16" fillId="0" borderId="32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16" fillId="0" borderId="16" xfId="1" applyFont="1" applyBorder="1" applyAlignment="1">
      <alignment vertical="center" wrapText="1"/>
    </xf>
    <xf numFmtId="0" fontId="7" fillId="0" borderId="25" xfId="1" applyFont="1" applyBorder="1">
      <alignment vertical="center"/>
    </xf>
    <xf numFmtId="0" fontId="7" fillId="0" borderId="27" xfId="1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7" fillId="0" borderId="32" xfId="1" applyFont="1" applyBorder="1">
      <alignment vertical="center"/>
    </xf>
    <xf numFmtId="0" fontId="7" fillId="0" borderId="16" xfId="1" applyFont="1" applyBorder="1">
      <alignment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176" fontId="17" fillId="0" borderId="0" xfId="1" applyNumberFormat="1" applyFont="1" applyAlignment="1">
      <alignment vertical="center"/>
    </xf>
    <xf numFmtId="176" fontId="17" fillId="0" borderId="0" xfId="1" applyNumberFormat="1" applyFont="1" applyBorder="1" applyAlignment="1">
      <alignment vertical="center"/>
    </xf>
    <xf numFmtId="176" fontId="17" fillId="0" borderId="0" xfId="1" applyNumberFormat="1" applyFont="1" applyBorder="1">
      <alignment vertical="center"/>
    </xf>
    <xf numFmtId="9" fontId="17" fillId="0" borderId="15" xfId="2" applyFont="1" applyBorder="1" applyAlignment="1">
      <alignment vertical="center"/>
    </xf>
    <xf numFmtId="0" fontId="7" fillId="0" borderId="13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176" fontId="17" fillId="0" borderId="1" xfId="1" applyNumberFormat="1" applyFont="1" applyBorder="1" applyAlignment="1">
      <alignment vertical="center"/>
    </xf>
    <xf numFmtId="176" fontId="17" fillId="0" borderId="1" xfId="1" applyNumberFormat="1" applyFont="1" applyBorder="1">
      <alignment vertical="center"/>
    </xf>
    <xf numFmtId="176" fontId="17" fillId="0" borderId="40" xfId="1" applyNumberFormat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45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6" fillId="0" borderId="48" xfId="1" applyFont="1" applyBorder="1" applyAlignment="1">
      <alignment horizontal="center" vertical="center"/>
    </xf>
    <xf numFmtId="0" fontId="11" fillId="0" borderId="2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177" fontId="7" fillId="0" borderId="0" xfId="1" applyNumberFormat="1" applyFont="1">
      <alignment vertical="center"/>
    </xf>
    <xf numFmtId="0" fontId="6" fillId="2" borderId="14" xfId="1" applyFont="1" applyFill="1" applyBorder="1" applyAlignment="1">
      <alignment vertical="center" shrinkToFit="1"/>
    </xf>
    <xf numFmtId="14" fontId="6" fillId="3" borderId="24" xfId="1" applyNumberFormat="1" applyFont="1" applyFill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177" fontId="7" fillId="0" borderId="0" xfId="1" applyNumberFormat="1" applyFont="1" applyBorder="1">
      <alignment vertical="center"/>
    </xf>
    <xf numFmtId="0" fontId="7" fillId="0" borderId="0" xfId="1" applyFont="1" applyFill="1" applyBorder="1">
      <alignment vertical="center"/>
    </xf>
    <xf numFmtId="14" fontId="7" fillId="0" borderId="0" xfId="1" applyNumberFormat="1" applyFont="1">
      <alignment vertical="center"/>
    </xf>
    <xf numFmtId="14" fontId="7" fillId="0" borderId="0" xfId="1" applyNumberFormat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7" fillId="0" borderId="9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18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26" xfId="1" applyFont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6" fillId="0" borderId="14" xfId="1" applyFont="1" applyBorder="1">
      <alignment vertical="center"/>
    </xf>
    <xf numFmtId="0" fontId="3" fillId="0" borderId="0" xfId="1" applyFont="1" applyFill="1" applyBorder="1" applyAlignment="1">
      <alignment vertical="center" shrinkToFit="1"/>
    </xf>
    <xf numFmtId="0" fontId="20" fillId="0" borderId="17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19" fillId="2" borderId="2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7" fillId="0" borderId="49" xfId="1" applyFont="1" applyBorder="1" applyAlignment="1">
      <alignment vertical="center"/>
    </xf>
    <xf numFmtId="0" fontId="7" fillId="0" borderId="53" xfId="1" applyFont="1" applyBorder="1" applyAlignment="1">
      <alignment vertical="center"/>
    </xf>
    <xf numFmtId="0" fontId="7" fillId="0" borderId="50" xfId="1" applyFont="1" applyBorder="1" applyAlignment="1">
      <alignment vertical="center"/>
    </xf>
    <xf numFmtId="0" fontId="7" fillId="0" borderId="54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6" fillId="0" borderId="27" xfId="1" applyFont="1" applyBorder="1" applyAlignment="1">
      <alignment vertical="center" wrapText="1"/>
    </xf>
    <xf numFmtId="0" fontId="7" fillId="0" borderId="26" xfId="1" applyFont="1" applyBorder="1" applyAlignment="1">
      <alignment vertical="center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vertical="center" shrinkToFit="1"/>
    </xf>
    <xf numFmtId="0" fontId="6" fillId="2" borderId="56" xfId="1" applyFont="1" applyFill="1" applyBorder="1" applyAlignment="1">
      <alignment vertical="center" shrinkToFit="1"/>
    </xf>
    <xf numFmtId="176" fontId="6" fillId="6" borderId="17" xfId="1" applyNumberFormat="1" applyFont="1" applyFill="1" applyBorder="1" applyAlignment="1">
      <alignment vertical="center"/>
    </xf>
    <xf numFmtId="176" fontId="6" fillId="6" borderId="18" xfId="1" applyNumberFormat="1" applyFont="1" applyFill="1" applyBorder="1" applyAlignment="1">
      <alignment vertical="center"/>
    </xf>
    <xf numFmtId="176" fontId="6" fillId="6" borderId="34" xfId="1" applyNumberFormat="1" applyFont="1" applyFill="1" applyBorder="1" applyAlignment="1">
      <alignment vertical="center"/>
    </xf>
    <xf numFmtId="176" fontId="6" fillId="6" borderId="41" xfId="1" applyNumberFormat="1" applyFont="1" applyFill="1" applyBorder="1" applyAlignment="1">
      <alignment vertical="center"/>
    </xf>
    <xf numFmtId="176" fontId="6" fillId="6" borderId="42" xfId="1" applyNumberFormat="1" applyFont="1" applyFill="1" applyBorder="1" applyAlignment="1">
      <alignment vertical="center"/>
    </xf>
    <xf numFmtId="176" fontId="6" fillId="4" borderId="43" xfId="1" applyNumberFormat="1" applyFont="1" applyFill="1" applyBorder="1" applyAlignment="1">
      <alignment vertical="center"/>
    </xf>
    <xf numFmtId="176" fontId="6" fillId="4" borderId="42" xfId="1" applyNumberFormat="1" applyFont="1" applyFill="1" applyBorder="1" applyAlignment="1">
      <alignment vertical="center"/>
    </xf>
    <xf numFmtId="176" fontId="6" fillId="4" borderId="44" xfId="1" applyNumberFormat="1" applyFont="1" applyFill="1" applyBorder="1" applyAlignment="1">
      <alignment vertical="center"/>
    </xf>
    <xf numFmtId="176" fontId="6" fillId="6" borderId="44" xfId="1" applyNumberFormat="1" applyFont="1" applyFill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6" fillId="6" borderId="13" xfId="1" applyNumberFormat="1" applyFont="1" applyFill="1" applyBorder="1" applyAlignment="1">
      <alignment vertical="center"/>
    </xf>
    <xf numFmtId="176" fontId="6" fillId="6" borderId="14" xfId="1" applyNumberFormat="1" applyFont="1" applyFill="1" applyBorder="1" applyAlignment="1">
      <alignment vertical="center"/>
    </xf>
    <xf numFmtId="176" fontId="6" fillId="6" borderId="15" xfId="1" applyNumberFormat="1" applyFont="1" applyFill="1" applyBorder="1" applyAlignment="1">
      <alignment vertical="center"/>
    </xf>
    <xf numFmtId="176" fontId="6" fillId="2" borderId="17" xfId="1" applyNumberFormat="1" applyFont="1" applyFill="1" applyBorder="1" applyAlignment="1">
      <alignment vertical="center"/>
    </xf>
    <xf numFmtId="176" fontId="6" fillId="2" borderId="18" xfId="1" applyNumberFormat="1" applyFont="1" applyFill="1" applyBorder="1" applyAlignment="1">
      <alignment vertical="center"/>
    </xf>
    <xf numFmtId="176" fontId="6" fillId="2" borderId="36" xfId="1" applyNumberFormat="1" applyFont="1" applyFill="1" applyBorder="1" applyAlignment="1">
      <alignment vertical="center"/>
    </xf>
    <xf numFmtId="176" fontId="6" fillId="2" borderId="34" xfId="1" applyNumberFormat="1" applyFont="1" applyFill="1" applyBorder="1" applyAlignment="1">
      <alignment vertical="center"/>
    </xf>
    <xf numFmtId="0" fontId="16" fillId="4" borderId="37" xfId="1" applyFont="1" applyFill="1" applyBorder="1" applyAlignment="1">
      <alignment horizontal="center" wrapText="1"/>
    </xf>
    <xf numFmtId="0" fontId="16" fillId="4" borderId="8" xfId="1" applyFont="1" applyFill="1" applyBorder="1" applyAlignment="1">
      <alignment horizontal="center"/>
    </xf>
    <xf numFmtId="0" fontId="16" fillId="4" borderId="38" xfId="1" applyFont="1" applyFill="1" applyBorder="1" applyAlignment="1">
      <alignment horizontal="center"/>
    </xf>
    <xf numFmtId="176" fontId="6" fillId="6" borderId="36" xfId="1" applyNumberFormat="1" applyFont="1" applyFill="1" applyBorder="1" applyAlignment="1">
      <alignment vertical="center"/>
    </xf>
    <xf numFmtId="176" fontId="17" fillId="0" borderId="18" xfId="1" applyNumberFormat="1" applyFont="1" applyBorder="1" applyAlignment="1"/>
    <xf numFmtId="176" fontId="17" fillId="0" borderId="34" xfId="1" applyNumberFormat="1" applyFont="1" applyBorder="1" applyAlignment="1"/>
    <xf numFmtId="0" fontId="21" fillId="0" borderId="2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14" fillId="0" borderId="2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left" vertical="center" shrinkToFit="1"/>
    </xf>
    <xf numFmtId="0" fontId="6" fillId="2" borderId="3" xfId="1" applyFont="1" applyFill="1" applyBorder="1" applyAlignment="1">
      <alignment horizontal="left" vertical="center" shrinkToFit="1"/>
    </xf>
    <xf numFmtId="0" fontId="6" fillId="2" borderId="11" xfId="1" applyFont="1" applyFill="1" applyBorder="1" applyAlignment="1">
      <alignment horizontal="left" vertical="center" shrinkToFit="1"/>
    </xf>
    <xf numFmtId="0" fontId="6" fillId="0" borderId="5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13" fillId="6" borderId="60" xfId="1" applyFont="1" applyFill="1" applyBorder="1" applyAlignment="1">
      <alignment horizontal="center" vertical="center"/>
    </xf>
    <xf numFmtId="0" fontId="13" fillId="6" borderId="61" xfId="1" applyFont="1" applyFill="1" applyBorder="1" applyAlignment="1">
      <alignment horizontal="center" vertical="center"/>
    </xf>
    <xf numFmtId="0" fontId="13" fillId="6" borderId="63" xfId="1" applyFont="1" applyFill="1" applyBorder="1" applyAlignment="1">
      <alignment horizontal="center" vertical="center"/>
    </xf>
    <xf numFmtId="0" fontId="13" fillId="6" borderId="64" xfId="1" applyFont="1" applyFill="1" applyBorder="1" applyAlignment="1">
      <alignment horizontal="center" vertical="center"/>
    </xf>
    <xf numFmtId="0" fontId="13" fillId="6" borderId="66" xfId="1" applyFont="1" applyFill="1" applyBorder="1" applyAlignment="1">
      <alignment horizontal="center" vertical="center"/>
    </xf>
    <xf numFmtId="0" fontId="13" fillId="6" borderId="67" xfId="1" applyFont="1" applyFill="1" applyBorder="1" applyAlignment="1">
      <alignment horizontal="center" vertical="center"/>
    </xf>
    <xf numFmtId="0" fontId="13" fillId="6" borderId="61" xfId="1" applyFont="1" applyFill="1" applyBorder="1" applyAlignment="1">
      <alignment vertical="center"/>
    </xf>
    <xf numFmtId="0" fontId="13" fillId="6" borderId="64" xfId="1" applyFont="1" applyFill="1" applyBorder="1" applyAlignment="1">
      <alignment vertical="center"/>
    </xf>
    <xf numFmtId="0" fontId="13" fillId="6" borderId="67" xfId="1" applyFont="1" applyFill="1" applyBorder="1" applyAlignment="1">
      <alignment vertical="center"/>
    </xf>
    <xf numFmtId="0" fontId="13" fillId="6" borderId="62" xfId="1" applyFont="1" applyFill="1" applyBorder="1" applyAlignment="1">
      <alignment horizontal="center" vertical="center"/>
    </xf>
    <xf numFmtId="0" fontId="13" fillId="6" borderId="65" xfId="1" applyFont="1" applyFill="1" applyBorder="1" applyAlignment="1">
      <alignment horizontal="center" vertical="center"/>
    </xf>
    <xf numFmtId="0" fontId="13" fillId="6" borderId="6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shrinkToFit="1"/>
    </xf>
    <xf numFmtId="0" fontId="6" fillId="2" borderId="18" xfId="1" applyFont="1" applyFill="1" applyBorder="1" applyAlignment="1">
      <alignment horizontal="left" vertical="center" shrinkToFit="1"/>
    </xf>
    <xf numFmtId="0" fontId="6" fillId="2" borderId="14" xfId="1" applyFont="1" applyFill="1" applyBorder="1" applyAlignment="1">
      <alignment horizontal="left" vertical="center" shrinkToFit="1"/>
    </xf>
    <xf numFmtId="0" fontId="6" fillId="2" borderId="19" xfId="1" applyFont="1" applyFill="1" applyBorder="1" applyAlignment="1">
      <alignment horizontal="left" vertical="center" shrinkToFit="1"/>
    </xf>
    <xf numFmtId="0" fontId="7" fillId="2" borderId="17" xfId="1" applyFont="1" applyFill="1" applyBorder="1" applyAlignment="1">
      <alignment horizontal="left" vertical="center" shrinkToFit="1"/>
    </xf>
    <xf numFmtId="0" fontId="7" fillId="2" borderId="18" xfId="1" applyFont="1" applyFill="1" applyBorder="1" applyAlignment="1">
      <alignment horizontal="left" vertical="center" shrinkToFit="1"/>
    </xf>
    <xf numFmtId="0" fontId="7" fillId="2" borderId="21" xfId="1" applyFont="1" applyFill="1" applyBorder="1" applyAlignment="1">
      <alignment horizontal="left" vertical="center" shrinkToFit="1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left" vertical="center" shrinkToFit="1"/>
    </xf>
    <xf numFmtId="0" fontId="10" fillId="2" borderId="2" xfId="1" applyFont="1" applyFill="1" applyBorder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right" vertical="center"/>
    </xf>
    <xf numFmtId="0" fontId="3" fillId="0" borderId="3" xfId="1" applyFont="1" applyBorder="1" applyAlignment="1">
      <alignment horizontal="center" shrinkToFit="1"/>
    </xf>
    <xf numFmtId="0" fontId="7" fillId="0" borderId="4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left" vertical="center" shrinkToFit="1"/>
    </xf>
    <xf numFmtId="0" fontId="7" fillId="2" borderId="0" xfId="1" applyFont="1" applyFill="1" applyBorder="1" applyAlignment="1">
      <alignment horizontal="left" vertical="center" shrinkToFit="1"/>
    </xf>
    <xf numFmtId="176" fontId="6" fillId="6" borderId="71" xfId="1" applyNumberFormat="1" applyFont="1" applyFill="1" applyBorder="1" applyAlignment="1">
      <alignment vertical="center"/>
    </xf>
    <xf numFmtId="178" fontId="6" fillId="5" borderId="71" xfId="1" applyNumberFormat="1" applyFont="1" applyFill="1" applyBorder="1" applyAlignment="1">
      <alignment vertical="center"/>
    </xf>
    <xf numFmtId="176" fontId="6" fillId="6" borderId="69" xfId="1" applyNumberFormat="1" applyFont="1" applyFill="1" applyBorder="1" applyAlignment="1">
      <alignment vertical="center"/>
    </xf>
    <xf numFmtId="176" fontId="6" fillId="6" borderId="46" xfId="1" applyNumberFormat="1" applyFont="1" applyFill="1" applyBorder="1" applyAlignment="1">
      <alignment vertical="center"/>
    </xf>
    <xf numFmtId="176" fontId="6" fillId="2" borderId="46" xfId="1" applyNumberFormat="1" applyFont="1" applyFill="1" applyBorder="1" applyAlignment="1">
      <alignment vertical="center"/>
    </xf>
    <xf numFmtId="176" fontId="6" fillId="2" borderId="70" xfId="1" applyNumberFormat="1" applyFont="1" applyFill="1" applyBorder="1" applyAlignment="1">
      <alignment vertical="center"/>
    </xf>
    <xf numFmtId="0" fontId="16" fillId="5" borderId="46" xfId="1" applyFont="1" applyFill="1" applyBorder="1" applyAlignment="1">
      <alignment horizontal="center" wrapText="1"/>
    </xf>
    <xf numFmtId="0" fontId="16" fillId="5" borderId="46" xfId="1" applyFont="1" applyFill="1" applyBorder="1" applyAlignment="1">
      <alignment horizontal="center"/>
    </xf>
    <xf numFmtId="176" fontId="6" fillId="6" borderId="70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horizontal="left" vertical="center" shrinkToFit="1"/>
    </xf>
    <xf numFmtId="0" fontId="6" fillId="2" borderId="28" xfId="1" applyFont="1" applyFill="1" applyBorder="1" applyAlignment="1">
      <alignment horizontal="left" vertical="center" shrinkToFit="1"/>
    </xf>
    <xf numFmtId="0" fontId="15" fillId="0" borderId="2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right" vertical="center" shrinkToFit="1"/>
    </xf>
    <xf numFmtId="49" fontId="3" fillId="2" borderId="0" xfId="1" applyNumberFormat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6" fillId="2" borderId="13" xfId="1" applyFont="1" applyFill="1" applyBorder="1" applyAlignment="1">
      <alignment horizontal="left" vertical="center" shrinkToFit="1"/>
    </xf>
    <xf numFmtId="0" fontId="6" fillId="2" borderId="72" xfId="1" applyFont="1" applyFill="1" applyBorder="1" applyAlignment="1">
      <alignment horizontal="left" vertical="center" shrinkToFit="1"/>
    </xf>
    <xf numFmtId="178" fontId="6" fillId="0" borderId="74" xfId="1" applyNumberFormat="1" applyFont="1" applyBorder="1">
      <alignment vertical="center"/>
    </xf>
    <xf numFmtId="176" fontId="6" fillId="6" borderId="71" xfId="1" applyNumberFormat="1" applyFont="1" applyFill="1" applyBorder="1">
      <alignment vertical="center"/>
    </xf>
    <xf numFmtId="176" fontId="6" fillId="6" borderId="69" xfId="1" applyNumberFormat="1" applyFont="1" applyFill="1" applyBorder="1">
      <alignment vertical="center"/>
    </xf>
    <xf numFmtId="176" fontId="6" fillId="2" borderId="46" xfId="1" applyNumberFormat="1" applyFont="1" applyFill="1" applyBorder="1">
      <alignment vertical="center"/>
    </xf>
    <xf numFmtId="176" fontId="6" fillId="2" borderId="70" xfId="1" applyNumberFormat="1" applyFont="1" applyFill="1" applyBorder="1">
      <alignment vertical="center"/>
    </xf>
    <xf numFmtId="0" fontId="16" fillId="0" borderId="73" xfId="1" applyFont="1" applyBorder="1" applyAlignment="1">
      <alignment horizontal="center" wrapText="1"/>
    </xf>
    <xf numFmtId="0" fontId="16" fillId="0" borderId="73" xfId="1" applyFont="1" applyBorder="1" applyAlignment="1">
      <alignment horizontal="center"/>
    </xf>
    <xf numFmtId="176" fontId="6" fillId="6" borderId="46" xfId="1" applyNumberFormat="1" applyFont="1" applyFill="1" applyBorder="1">
      <alignment vertical="center"/>
    </xf>
    <xf numFmtId="176" fontId="6" fillId="6" borderId="70" xfId="1" applyNumberFormat="1" applyFont="1" applyFill="1" applyBorder="1">
      <alignment vertical="center"/>
    </xf>
  </cellXfs>
  <cellStyles count="3">
    <cellStyle name="パーセント 2" xfId="2" xr:uid="{00000000-0005-0000-0000-000000000000}"/>
    <cellStyle name="標準" xfId="0" builtinId="0"/>
    <cellStyle name="標準 2" xfId="1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450CC"/>
      <color rgb="FF99FFCC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352425</xdr:colOff>
      <xdr:row>29</xdr:row>
      <xdr:rowOff>9525</xdr:rowOff>
    </xdr:from>
    <xdr:to>
      <xdr:col>35</xdr:col>
      <xdr:colOff>352425</xdr:colOff>
      <xdr:row>34</xdr:row>
      <xdr:rowOff>0</xdr:rowOff>
    </xdr:to>
    <xdr:sp macro="" textlink="">
      <xdr:nvSpPr>
        <xdr:cNvPr id="28" name="Line 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9696450" y="6181725"/>
          <a:ext cx="0" cy="609600"/>
        </a:xfrm>
        <a:prstGeom prst="line">
          <a:avLst/>
        </a:prstGeom>
        <a:noFill/>
        <a:ln w="6350">
          <a:noFill/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581025</xdr:colOff>
      <xdr:row>29</xdr:row>
      <xdr:rowOff>19050</xdr:rowOff>
    </xdr:from>
    <xdr:to>
      <xdr:col>36</xdr:col>
      <xdr:colOff>581025</xdr:colOff>
      <xdr:row>34</xdr:row>
      <xdr:rowOff>9525</xdr:rowOff>
    </xdr:to>
    <xdr:sp macro="" textlink="">
      <xdr:nvSpPr>
        <xdr:cNvPr id="29" name="Line 5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067925" y="6191250"/>
          <a:ext cx="0" cy="609600"/>
        </a:xfrm>
        <a:prstGeom prst="line">
          <a:avLst/>
        </a:prstGeom>
        <a:noFill/>
        <a:ln w="6350">
          <a:noFill/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104775</xdr:colOff>
      <xdr:row>23</xdr:row>
      <xdr:rowOff>0</xdr:rowOff>
    </xdr:from>
    <xdr:to>
      <xdr:col>32</xdr:col>
      <xdr:colOff>247650</xdr:colOff>
      <xdr:row>28</xdr:row>
      <xdr:rowOff>9525</xdr:rowOff>
    </xdr:to>
    <xdr:grpSp>
      <xdr:nvGrpSpPr>
        <xdr:cNvPr id="30" name="Group 13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5829300" y="5133975"/>
          <a:ext cx="2676525" cy="876300"/>
          <a:chOff x="601" y="444"/>
          <a:chExt cx="228" cy="92"/>
        </a:xfrm>
      </xdr:grpSpPr>
      <xdr:sp macro="" textlink="">
        <xdr:nvSpPr>
          <xdr:cNvPr id="31" name="Line 5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01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53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677" y="445"/>
            <a:ext cx="0" cy="90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753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5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829" y="445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476250</xdr:colOff>
      <xdr:row>23</xdr:row>
      <xdr:rowOff>0</xdr:rowOff>
    </xdr:from>
    <xdr:to>
      <xdr:col>36</xdr:col>
      <xdr:colOff>476250</xdr:colOff>
      <xdr:row>28</xdr:row>
      <xdr:rowOff>0</xdr:rowOff>
    </xdr:to>
    <xdr:sp macro="" textlink="">
      <xdr:nvSpPr>
        <xdr:cNvPr id="35" name="Line 5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067925" y="5133975"/>
          <a:ext cx="0" cy="866775"/>
        </a:xfrm>
        <a:prstGeom prst="line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23</xdr:col>
      <xdr:colOff>200025</xdr:colOff>
      <xdr:row>23</xdr:row>
      <xdr:rowOff>9525</xdr:rowOff>
    </xdr:from>
    <xdr:ext cx="423193" cy="183384"/>
    <xdr:sp macro="" textlink="">
      <xdr:nvSpPr>
        <xdr:cNvPr id="36" name="Text Box 5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200650" y="5143500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25</xdr:col>
      <xdr:colOff>257175</xdr:colOff>
      <xdr:row>23</xdr:row>
      <xdr:rowOff>9525</xdr:rowOff>
    </xdr:from>
    <xdr:ext cx="564257" cy="183384"/>
    <xdr:sp macro="" textlink="">
      <xdr:nvSpPr>
        <xdr:cNvPr id="37" name="Text Box 5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981700" y="5143500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作業所長</a:t>
          </a:r>
        </a:p>
      </xdr:txBody>
    </xdr:sp>
    <xdr:clientData/>
  </xdr:oneCellAnchor>
  <xdr:oneCellAnchor>
    <xdr:from>
      <xdr:col>28</xdr:col>
      <xdr:colOff>171450</xdr:colOff>
      <xdr:row>23</xdr:row>
      <xdr:rowOff>9525</xdr:rowOff>
    </xdr:from>
    <xdr:ext cx="352661" cy="183384"/>
    <xdr:sp macro="" textlink="">
      <xdr:nvSpPr>
        <xdr:cNvPr id="38" name="Text Box 5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981825" y="5143500"/>
          <a:ext cx="352661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 長</a:t>
          </a:r>
        </a:p>
      </xdr:txBody>
    </xdr:sp>
    <xdr:clientData/>
  </xdr:oneCellAnchor>
  <xdr:oneCellAnchor>
    <xdr:from>
      <xdr:col>35</xdr:col>
      <xdr:colOff>142875</xdr:colOff>
      <xdr:row>23</xdr:row>
      <xdr:rowOff>9525</xdr:rowOff>
    </xdr:from>
    <xdr:ext cx="423193" cy="183384"/>
    <xdr:sp macro="" textlink="">
      <xdr:nvSpPr>
        <xdr:cNvPr id="39" name="Text Box 6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86900" y="5143500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20</xdr:col>
      <xdr:colOff>299513</xdr:colOff>
      <xdr:row>34</xdr:row>
      <xdr:rowOff>44266</xdr:rowOff>
    </xdr:from>
    <xdr:ext cx="2621021" cy="403953"/>
    <xdr:sp macro="" textlink="">
      <xdr:nvSpPr>
        <xdr:cNvPr id="40" name="Text Box 7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214288" y="6835591"/>
          <a:ext cx="2621021" cy="40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５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…51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税区分⇒　非課税売上分の課税仕入（５％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)…52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共通売上分の課税仕入  （５％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)…53</a:t>
          </a:r>
        </a:p>
      </xdr:txBody>
    </xdr:sp>
    <xdr:clientData/>
  </xdr:oneCellAnchor>
  <xdr:oneCellAnchor>
    <xdr:from>
      <xdr:col>37</xdr:col>
      <xdr:colOff>266700</xdr:colOff>
      <xdr:row>37</xdr:row>
      <xdr:rowOff>19050</xdr:rowOff>
    </xdr:from>
    <xdr:ext cx="359073" cy="133370"/>
    <xdr:sp macro="" textlink="">
      <xdr:nvSpPr>
        <xdr:cNvPr id="41" name="Text Box 7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334625" y="7210425"/>
          <a:ext cx="359073" cy="13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2014.04</a:t>
          </a:r>
        </a:p>
      </xdr:txBody>
    </xdr:sp>
    <xdr:clientData/>
  </xdr:oneCellAnchor>
  <xdr:oneCellAnchor>
    <xdr:from>
      <xdr:col>37</xdr:col>
      <xdr:colOff>66675</xdr:colOff>
      <xdr:row>23</xdr:row>
      <xdr:rowOff>9525</xdr:rowOff>
    </xdr:from>
    <xdr:ext cx="564257" cy="183384"/>
    <xdr:sp macro="" textlink="">
      <xdr:nvSpPr>
        <xdr:cNvPr id="42" name="Text Box 7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134600" y="5143500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出納課長</a:t>
          </a:r>
        </a:p>
      </xdr:txBody>
    </xdr:sp>
    <xdr:clientData/>
  </xdr:oneCellAnchor>
  <xdr:oneCellAnchor>
    <xdr:from>
      <xdr:col>18</xdr:col>
      <xdr:colOff>125168</xdr:colOff>
      <xdr:row>19</xdr:row>
      <xdr:rowOff>0</xdr:rowOff>
    </xdr:from>
    <xdr:ext cx="302647" cy="426271"/>
    <xdr:sp macro="" textlink="">
      <xdr:nvSpPr>
        <xdr:cNvPr id="43" name="Text Box 7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525593" y="4333875"/>
          <a:ext cx="302647" cy="426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　払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契約分</a:t>
          </a:r>
        </a:p>
      </xdr:txBody>
    </xdr:sp>
    <xdr:clientData/>
  </xdr:oneCellAnchor>
  <xdr:twoCellAnchor>
    <xdr:from>
      <xdr:col>31</xdr:col>
      <xdr:colOff>0</xdr:colOff>
      <xdr:row>12</xdr:row>
      <xdr:rowOff>104775</xdr:rowOff>
    </xdr:from>
    <xdr:to>
      <xdr:col>31</xdr:col>
      <xdr:colOff>142875</xdr:colOff>
      <xdr:row>14</xdr:row>
      <xdr:rowOff>123825</xdr:rowOff>
    </xdr:to>
    <xdr:grpSp>
      <xdr:nvGrpSpPr>
        <xdr:cNvPr id="44" name="Group 11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7896225" y="2686050"/>
          <a:ext cx="142875" cy="447675"/>
          <a:chOff x="891" y="267"/>
          <a:chExt cx="15" cy="48"/>
        </a:xfrm>
      </xdr:grpSpPr>
      <xdr:sp macro="" textlink="">
        <xdr:nvSpPr>
          <xdr:cNvPr id="45" name="Line 8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892" y="267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8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906" y="267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8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1" y="31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9525</xdr:colOff>
      <xdr:row>3</xdr:row>
      <xdr:rowOff>0</xdr:rowOff>
    </xdr:from>
    <xdr:to>
      <xdr:col>38</xdr:col>
      <xdr:colOff>342900</xdr:colOff>
      <xdr:row>3</xdr:row>
      <xdr:rowOff>0</xdr:rowOff>
    </xdr:to>
    <xdr:sp macro="" textlink="">
      <xdr:nvSpPr>
        <xdr:cNvPr id="59" name="Line 11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7181850" y="723900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4</xdr:row>
      <xdr:rowOff>0</xdr:rowOff>
    </xdr:from>
    <xdr:to>
      <xdr:col>38</xdr:col>
      <xdr:colOff>352425</xdr:colOff>
      <xdr:row>4</xdr:row>
      <xdr:rowOff>0</xdr:rowOff>
    </xdr:to>
    <xdr:sp macro="" textlink="">
      <xdr:nvSpPr>
        <xdr:cNvPr id="60" name="Line 11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7181850" y="952500"/>
          <a:ext cx="36004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6</xdr:row>
      <xdr:rowOff>0</xdr:rowOff>
    </xdr:from>
    <xdr:to>
      <xdr:col>38</xdr:col>
      <xdr:colOff>342900</xdr:colOff>
      <xdr:row>6</xdr:row>
      <xdr:rowOff>0</xdr:rowOff>
    </xdr:to>
    <xdr:sp macro="" textlink="">
      <xdr:nvSpPr>
        <xdr:cNvPr id="61" name="Line 12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7181850" y="1219200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121308</xdr:colOff>
      <xdr:row>34</xdr:row>
      <xdr:rowOff>44266</xdr:rowOff>
    </xdr:from>
    <xdr:ext cx="1828471" cy="405267"/>
    <xdr:sp macro="" textlink="">
      <xdr:nvSpPr>
        <xdr:cNvPr id="70" name="Text Box 7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931683" y="6835591"/>
          <a:ext cx="1828471" cy="405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   (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８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…71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非課税売上分の課税仕入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８％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)…72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共通売上分の課税仕入  （８％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)…73</a:t>
          </a:r>
        </a:p>
      </xdr:txBody>
    </xdr:sp>
    <xdr:clientData/>
  </xdr:oneCellAnchor>
  <xdr:oneCellAnchor>
    <xdr:from>
      <xdr:col>34</xdr:col>
      <xdr:colOff>19909</xdr:colOff>
      <xdr:row>34</xdr:row>
      <xdr:rowOff>49153</xdr:rowOff>
    </xdr:from>
    <xdr:ext cx="1828471" cy="266740"/>
    <xdr:sp macro="" textlink="">
      <xdr:nvSpPr>
        <xdr:cNvPr id="71" name="Text Box 7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001984" y="6840478"/>
          <a:ext cx="1828471" cy="26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対象外又は非課税仕入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 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不課税仕入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…61</a:t>
          </a:r>
        </a:p>
      </xdr:txBody>
    </xdr:sp>
    <xdr:clientData/>
  </xdr:oneCellAnchor>
  <xdr:twoCellAnchor>
    <xdr:from>
      <xdr:col>0</xdr:col>
      <xdr:colOff>57150</xdr:colOff>
      <xdr:row>0</xdr:row>
      <xdr:rowOff>38100</xdr:rowOff>
    </xdr:from>
    <xdr:to>
      <xdr:col>13</xdr:col>
      <xdr:colOff>38100</xdr:colOff>
      <xdr:row>2</xdr:row>
      <xdr:rowOff>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7150" y="38100"/>
          <a:ext cx="2619375" cy="485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228600</xdr:colOff>
      <xdr:row>0</xdr:row>
      <xdr:rowOff>190500</xdr:rowOff>
    </xdr:from>
    <xdr:to>
      <xdr:col>27</xdr:col>
      <xdr:colOff>314325</xdr:colOff>
      <xdr:row>2</xdr:row>
      <xdr:rowOff>152400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4143375" y="190500"/>
          <a:ext cx="2619375" cy="485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11</xdr:row>
      <xdr:rowOff>9525</xdr:rowOff>
    </xdr:from>
    <xdr:to>
      <xdr:col>1</xdr:col>
      <xdr:colOff>57150</xdr:colOff>
      <xdr:row>14</xdr:row>
      <xdr:rowOff>66675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" y="2352675"/>
          <a:ext cx="866774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314325</xdr:colOff>
      <xdr:row>14</xdr:row>
      <xdr:rowOff>257175</xdr:rowOff>
    </xdr:from>
    <xdr:to>
      <xdr:col>28</xdr:col>
      <xdr:colOff>28575</xdr:colOff>
      <xdr:row>17</xdr:row>
      <xdr:rowOff>47625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676900" y="3267075"/>
          <a:ext cx="1162050" cy="7048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266700</xdr:colOff>
      <xdr:row>34</xdr:row>
      <xdr:rowOff>28575</xdr:rowOff>
    </xdr:from>
    <xdr:to>
      <xdr:col>39</xdr:col>
      <xdr:colOff>47624</xdr:colOff>
      <xdr:row>37</xdr:row>
      <xdr:rowOff>133350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1475" y="6819900"/>
          <a:ext cx="6657974" cy="504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285751</xdr:colOff>
      <xdr:row>9</xdr:row>
      <xdr:rowOff>209550</xdr:rowOff>
    </xdr:from>
    <xdr:to>
      <xdr:col>36</xdr:col>
      <xdr:colOff>304801</xdr:colOff>
      <xdr:row>11</xdr:row>
      <xdr:rowOff>19049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838576" y="2095500"/>
          <a:ext cx="6172200" cy="26669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38100</xdr:colOff>
      <xdr:row>15</xdr:row>
      <xdr:rowOff>9526</xdr:rowOff>
    </xdr:from>
    <xdr:to>
      <xdr:col>18</xdr:col>
      <xdr:colOff>9525</xdr:colOff>
      <xdr:row>17</xdr:row>
      <xdr:rowOff>104776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762125" y="3324226"/>
          <a:ext cx="1647825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注文日の入力が必要</a:t>
          </a:r>
          <a:r>
            <a:rPr kumimoji="1" lang="en-US" altLang="ja-JP" sz="900">
              <a:solidFill>
                <a:srgbClr val="0070C0"/>
              </a:solidFill>
            </a:rPr>
            <a:t>2013.9.30</a:t>
          </a:r>
          <a:r>
            <a:rPr kumimoji="1" lang="ja-JP" altLang="en-US" sz="900">
              <a:solidFill>
                <a:srgbClr val="0070C0"/>
              </a:solidFill>
            </a:rPr>
            <a:t>以前</a:t>
          </a:r>
          <a:r>
            <a:rPr kumimoji="1" lang="en-US" altLang="ja-JP" sz="900">
              <a:solidFill>
                <a:srgbClr val="0070C0"/>
              </a:solidFill>
            </a:rPr>
            <a:t>…5</a:t>
          </a:r>
          <a:r>
            <a:rPr kumimoji="1" lang="ja-JP" altLang="en-US" sz="900">
              <a:solidFill>
                <a:srgbClr val="0070C0"/>
              </a:solidFill>
            </a:rPr>
            <a:t>％計算</a:t>
          </a:r>
        </a:p>
        <a:p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2013.10.1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以降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…8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％計算</a:t>
          </a:r>
          <a:endParaRPr kumimoji="1" lang="ja-JP" altLang="en-US" sz="900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85728</xdr:colOff>
      <xdr:row>15</xdr:row>
      <xdr:rowOff>180979</xdr:rowOff>
    </xdr:from>
    <xdr:to>
      <xdr:col>7</xdr:col>
      <xdr:colOff>38100</xdr:colOff>
      <xdr:row>16</xdr:row>
      <xdr:rowOff>57151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>
          <a:stCxn id="78" idx="1"/>
        </xdr:cNvCxnSpPr>
      </xdr:nvCxnSpPr>
      <xdr:spPr>
        <a:xfrm flipH="1" flipV="1">
          <a:off x="1657353" y="3495679"/>
          <a:ext cx="104772" cy="180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15</xdr:row>
      <xdr:rowOff>133350</xdr:rowOff>
    </xdr:from>
    <xdr:to>
      <xdr:col>21</xdr:col>
      <xdr:colOff>314325</xdr:colOff>
      <xdr:row>16</xdr:row>
      <xdr:rowOff>266700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429000" y="3448050"/>
          <a:ext cx="1162050" cy="438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協力業者の方の</a:t>
          </a:r>
          <a:endParaRPr kumimoji="1" lang="en-US" altLang="ja-JP" sz="900">
            <a:solidFill>
              <a:srgbClr val="0070C0"/>
            </a:solidFill>
          </a:endParaRPr>
        </a:p>
        <a:p>
          <a:r>
            <a:rPr kumimoji="1" lang="ja-JP" altLang="en-US" sz="900">
              <a:solidFill>
                <a:srgbClr val="0070C0"/>
              </a:solidFill>
            </a:rPr>
            <a:t>手打ちが必要</a:t>
          </a:r>
        </a:p>
      </xdr:txBody>
    </xdr:sp>
    <xdr:clientData/>
  </xdr:twoCellAnchor>
  <xdr:twoCellAnchor>
    <xdr:from>
      <xdr:col>24</xdr:col>
      <xdr:colOff>219075</xdr:colOff>
      <xdr:row>2</xdr:row>
      <xdr:rowOff>190500</xdr:rowOff>
    </xdr:from>
    <xdr:to>
      <xdr:col>28</xdr:col>
      <xdr:colOff>57150</xdr:colOff>
      <xdr:row>6</xdr:row>
      <xdr:rowOff>19050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581650" y="714375"/>
          <a:ext cx="1285875" cy="52387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消費税支払パターン</a:t>
          </a:r>
        </a:p>
        <a:p>
          <a:r>
            <a:rPr kumimoji="1" lang="ja-JP" altLang="en-US" sz="900">
              <a:solidFill>
                <a:srgbClr val="0070C0"/>
              </a:solidFill>
            </a:rPr>
            <a:t>１－②、３－①対応版</a:t>
          </a:r>
        </a:p>
      </xdr:txBody>
    </xdr:sp>
    <xdr:clientData/>
  </xdr:twoCellAnchor>
  <xdr:twoCellAnchor>
    <xdr:from>
      <xdr:col>22</xdr:col>
      <xdr:colOff>66675</xdr:colOff>
      <xdr:row>3</xdr:row>
      <xdr:rowOff>0</xdr:rowOff>
    </xdr:from>
    <xdr:to>
      <xdr:col>24</xdr:col>
      <xdr:colOff>160805</xdr:colOff>
      <xdr:row>5</xdr:row>
      <xdr:rowOff>58270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4705350" y="723900"/>
          <a:ext cx="818030" cy="3249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新書式１</a:t>
          </a:r>
        </a:p>
      </xdr:txBody>
    </xdr:sp>
    <xdr:clientData/>
  </xdr:twoCellAnchor>
  <xdr:twoCellAnchor>
    <xdr:from>
      <xdr:col>21</xdr:col>
      <xdr:colOff>190500</xdr:colOff>
      <xdr:row>15</xdr:row>
      <xdr:rowOff>161925</xdr:rowOff>
    </xdr:from>
    <xdr:to>
      <xdr:col>22</xdr:col>
      <xdr:colOff>352425</xdr:colOff>
      <xdr:row>15</xdr:row>
      <xdr:rowOff>276225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flipV="1">
          <a:off x="4467225" y="3476625"/>
          <a:ext cx="523875" cy="114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180974</xdr:colOff>
      <xdr:row>17</xdr:row>
      <xdr:rowOff>247649</xdr:rowOff>
    </xdr:from>
    <xdr:to>
      <xdr:col>36</xdr:col>
      <xdr:colOff>19049</xdr:colOff>
      <xdr:row>24</xdr:row>
      <xdr:rowOff>19049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905499" y="4171949"/>
          <a:ext cx="3819525" cy="11525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「最終精算金額」は、契約日が</a:t>
          </a:r>
          <a:r>
            <a:rPr kumimoji="1" lang="en-US" altLang="ja-JP" sz="900">
              <a:solidFill>
                <a:srgbClr val="0070C0"/>
              </a:solidFill>
            </a:rPr>
            <a:t>2013.10.1</a:t>
          </a:r>
          <a:r>
            <a:rPr kumimoji="1" lang="ja-JP" altLang="en-US" sz="900">
              <a:solidFill>
                <a:srgbClr val="0070C0"/>
              </a:solidFill>
            </a:rPr>
            <a:t>以降で⑤前回迄領収済額</a:t>
          </a:r>
          <a:r>
            <a:rPr kumimoji="1" lang="en-US" altLang="ja-JP" sz="900">
              <a:solidFill>
                <a:srgbClr val="0070C0"/>
              </a:solidFill>
            </a:rPr>
            <a:t>(</a:t>
          </a:r>
          <a:r>
            <a:rPr kumimoji="1" lang="ja-JP" altLang="en-US" sz="900">
              <a:solidFill>
                <a:srgbClr val="0070C0"/>
              </a:solidFill>
            </a:rPr>
            <a:t>税抜</a:t>
          </a:r>
          <a:r>
            <a:rPr kumimoji="1" lang="en-US" altLang="ja-JP" sz="900">
              <a:solidFill>
                <a:srgbClr val="0070C0"/>
              </a:solidFill>
            </a:rPr>
            <a:t>)</a:t>
          </a:r>
          <a:r>
            <a:rPr kumimoji="1" lang="ja-JP" altLang="en-US" sz="900">
              <a:solidFill>
                <a:srgbClr val="0070C0"/>
              </a:solidFill>
            </a:rPr>
            <a:t>と⑦今回請求額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税抜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の合計</a:t>
          </a:r>
          <a:r>
            <a:rPr kumimoji="1" lang="ja-JP" altLang="en-US" sz="900">
              <a:solidFill>
                <a:srgbClr val="0070C0"/>
              </a:solidFill>
            </a:rPr>
            <a:t>が①契約時金額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税抜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900">
              <a:solidFill>
                <a:srgbClr val="0070C0"/>
              </a:solidFill>
            </a:rPr>
            <a:t>と一致した場合、つまり最終回の支払時にのみ計算される方式となります。</a:t>
          </a:r>
          <a:endParaRPr kumimoji="1" lang="en-US" altLang="ja-JP" sz="900">
            <a:solidFill>
              <a:srgbClr val="0070C0"/>
            </a:solidFill>
          </a:endParaRPr>
        </a:p>
        <a:p>
          <a:r>
            <a:rPr kumimoji="1" lang="ja-JP" altLang="en-US" sz="900">
              <a:solidFill>
                <a:srgbClr val="0070C0"/>
              </a:solidFill>
            </a:rPr>
            <a:t>また、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「最終精算金額」は、</a:t>
          </a:r>
          <a:r>
            <a:rPr kumimoji="1" lang="ja-JP" altLang="en-US" sz="900">
              <a:solidFill>
                <a:srgbClr val="0070C0"/>
              </a:solidFill>
            </a:rPr>
            <a:t>①契約時金額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税抜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900">
              <a:solidFill>
                <a:srgbClr val="0070C0"/>
              </a:solidFill>
            </a:rPr>
            <a:t>に対する</a:t>
          </a:r>
          <a:r>
            <a:rPr kumimoji="1" lang="en-US" altLang="ja-JP" sz="900">
              <a:solidFill>
                <a:srgbClr val="0070C0"/>
              </a:solidFill>
            </a:rPr>
            <a:t>8%</a:t>
          </a:r>
          <a:r>
            <a:rPr kumimoji="1" lang="ja-JP" altLang="en-US" sz="900">
              <a:solidFill>
                <a:srgbClr val="0070C0"/>
              </a:solidFill>
            </a:rPr>
            <a:t>消費税額と⑤前回迄領収済額</a:t>
          </a:r>
          <a:r>
            <a:rPr kumimoji="1" lang="en-US" altLang="ja-JP" sz="900">
              <a:solidFill>
                <a:srgbClr val="0070C0"/>
              </a:solidFill>
            </a:rPr>
            <a:t>(</a:t>
          </a:r>
          <a:r>
            <a:rPr kumimoji="1" lang="ja-JP" altLang="en-US" sz="900">
              <a:solidFill>
                <a:srgbClr val="0070C0"/>
              </a:solidFill>
            </a:rPr>
            <a:t>税抜</a:t>
          </a:r>
          <a:r>
            <a:rPr kumimoji="1" lang="en-US" altLang="ja-JP" sz="900">
              <a:solidFill>
                <a:srgbClr val="0070C0"/>
              </a:solidFill>
            </a:rPr>
            <a:t>)</a:t>
          </a:r>
          <a:r>
            <a:rPr kumimoji="1" lang="ja-JP" altLang="en-US" sz="900">
              <a:solidFill>
                <a:srgbClr val="0070C0"/>
              </a:solidFill>
            </a:rPr>
            <a:t>に対する消費税額の差額で計算され、最終回の支払い時に⑦今回請求額に加算されての支払いとなります。</a:t>
          </a:r>
        </a:p>
      </xdr:txBody>
    </xdr:sp>
    <xdr:clientData/>
  </xdr:twoCellAnchor>
  <xdr:twoCellAnchor>
    <xdr:from>
      <xdr:col>25</xdr:col>
      <xdr:colOff>333375</xdr:colOff>
      <xdr:row>16</xdr:row>
      <xdr:rowOff>152400</xdr:rowOff>
    </xdr:from>
    <xdr:to>
      <xdr:col>25</xdr:col>
      <xdr:colOff>333375</xdr:colOff>
      <xdr:row>17</xdr:row>
      <xdr:rowOff>247651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V="1">
          <a:off x="6057900" y="3771900"/>
          <a:ext cx="0" cy="4000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19049</xdr:colOff>
      <xdr:row>29</xdr:row>
      <xdr:rowOff>9526</xdr:rowOff>
    </xdr:from>
    <xdr:to>
      <xdr:col>16</xdr:col>
      <xdr:colOff>104774</xdr:colOff>
      <xdr:row>33</xdr:row>
      <xdr:rowOff>47626</xdr:rowOff>
    </xdr:to>
    <xdr:sp macro="" textlink="">
      <xdr:nvSpPr>
        <xdr:cNvPr id="92" name="左中かっこ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114674" y="6181726"/>
          <a:ext cx="85725" cy="5334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28</xdr:row>
      <xdr:rowOff>133350</xdr:rowOff>
    </xdr:from>
    <xdr:to>
      <xdr:col>39</xdr:col>
      <xdr:colOff>657225</xdr:colOff>
      <xdr:row>30</xdr:row>
      <xdr:rowOff>47625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333750" y="6134100"/>
          <a:ext cx="8115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９９９９９９９　　　　　　９９９９９９９９９　　　　９９９９Ａ９９　　　９９９９９９９９－９９　　　　　　０　　　１</a:t>
          </a:r>
          <a:r>
            <a:rPr kumimoji="1" lang="en-US" altLang="ja-JP" sz="1100"/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en-US" sz="1100"/>
            <a:t>８０</a:t>
          </a:r>
          <a:r>
            <a:rPr kumimoji="1" lang="en-US" altLang="ja-JP" sz="1100"/>
            <a:t>,</a:t>
          </a:r>
          <a:r>
            <a:rPr kumimoji="1" lang="ja-JP" altLang="en-US" sz="1100"/>
            <a:t>０００　　７１</a:t>
          </a:r>
          <a:endParaRPr kumimoji="1" lang="en-US" altLang="ja-JP" sz="1100"/>
        </a:p>
      </xdr:txBody>
    </xdr:sp>
    <xdr:clientData/>
  </xdr:twoCellAnchor>
  <xdr:twoCellAnchor>
    <xdr:from>
      <xdr:col>4</xdr:col>
      <xdr:colOff>123825</xdr:colOff>
      <xdr:row>30</xdr:row>
      <xdr:rowOff>28575</xdr:rowOff>
    </xdr:from>
    <xdr:to>
      <xdr:col>15</xdr:col>
      <xdr:colOff>95250</xdr:colOff>
      <xdr:row>32</xdr:row>
      <xdr:rowOff>28575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390650" y="6324600"/>
          <a:ext cx="16478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0070C0"/>
              </a:solidFill>
            </a:rPr>
            <a:t>定期払支払いデータ入力例</a:t>
          </a:r>
        </a:p>
      </xdr:txBody>
    </xdr:sp>
    <xdr:clientData/>
  </xdr:twoCellAnchor>
  <xdr:twoCellAnchor>
    <xdr:from>
      <xdr:col>30</xdr:col>
      <xdr:colOff>342900</xdr:colOff>
      <xdr:row>14</xdr:row>
      <xdr:rowOff>171451</xdr:rowOff>
    </xdr:from>
    <xdr:to>
      <xdr:col>31</xdr:col>
      <xdr:colOff>238125</xdr:colOff>
      <xdr:row>15</xdr:row>
      <xdr:rowOff>192025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>
          <a:stCxn id="83" idx="1"/>
        </xdr:cNvCxnSpPr>
      </xdr:nvCxnSpPr>
      <xdr:spPr>
        <a:xfrm flipH="1">
          <a:off x="7877175" y="3181351"/>
          <a:ext cx="257175" cy="3253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352425</xdr:colOff>
      <xdr:row>16</xdr:row>
      <xdr:rowOff>152400</xdr:rowOff>
    </xdr:from>
    <xdr:to>
      <xdr:col>28</xdr:col>
      <xdr:colOff>285750</xdr:colOff>
      <xdr:row>16</xdr:row>
      <xdr:rowOff>152401</xdr:rowOff>
    </xdr:to>
    <xdr:cxnSp macro="">
      <xdr:nvCxnSpPr>
        <xdr:cNvPr id="99" name="直線矢印コネクタ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6800850" y="3771900"/>
          <a:ext cx="295275" cy="1"/>
        </a:xfrm>
        <a:prstGeom prst="straightConnector1">
          <a:avLst/>
        </a:prstGeom>
        <a:ln w="3810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</xdr:colOff>
      <xdr:row>15</xdr:row>
      <xdr:rowOff>238126</xdr:rowOff>
    </xdr:from>
    <xdr:to>
      <xdr:col>36</xdr:col>
      <xdr:colOff>333375</xdr:colOff>
      <xdr:row>17</xdr:row>
      <xdr:rowOff>66676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7896234" y="3552826"/>
          <a:ext cx="2143116" cy="438150"/>
          <a:chOff x="7848604" y="3362325"/>
          <a:chExt cx="1349185" cy="238125"/>
        </a:xfrm>
      </xdr:grpSpPr>
      <xdr:sp macro="" textlink="">
        <xdr:nvSpPr>
          <xdr:cNvPr id="111" name="テキスト ボックス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 txBox="1"/>
        </xdr:nvSpPr>
        <xdr:spPr>
          <a:xfrm>
            <a:off x="8018991" y="3362325"/>
            <a:ext cx="1178798" cy="23812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rgbClr val="0070C0"/>
                </a:solidFill>
              </a:rPr>
              <a:t>最終支払時は精算加算調整後の支払額</a:t>
            </a:r>
          </a:p>
        </xdr:txBody>
      </xdr:sp>
      <xdr:cxnSp macro="">
        <xdr:nvCxnSpPr>
          <xdr:cNvPr id="112" name="直線矢印コネクタ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>
            <a:stCxn id="111" idx="1"/>
          </xdr:cNvCxnSpPr>
        </xdr:nvCxnSpPr>
        <xdr:spPr>
          <a:xfrm flipH="1">
            <a:off x="7848604" y="3481388"/>
            <a:ext cx="170389" cy="476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352425</xdr:colOff>
      <xdr:row>12</xdr:row>
      <xdr:rowOff>57150</xdr:rowOff>
    </xdr:from>
    <xdr:to>
      <xdr:col>31</xdr:col>
      <xdr:colOff>9525</xdr:colOff>
      <xdr:row>13</xdr:row>
      <xdr:rowOff>180975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6800850" y="2638425"/>
          <a:ext cx="1104900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247650</xdr:colOff>
          <xdr:row>10</xdr:row>
          <xdr:rowOff>0</xdr:rowOff>
        </xdr:from>
        <xdr:to>
          <xdr:col>33</xdr:col>
          <xdr:colOff>238125</xdr:colOff>
          <xdr:row>10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238125</xdr:colOff>
      <xdr:row>13</xdr:row>
      <xdr:rowOff>9526</xdr:rowOff>
    </xdr:from>
    <xdr:to>
      <xdr:col>36</xdr:col>
      <xdr:colOff>76200</xdr:colOff>
      <xdr:row>15</xdr:row>
      <xdr:rowOff>219076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134350" y="2828926"/>
          <a:ext cx="1647825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注文日の入力が必要</a:t>
          </a:r>
          <a:r>
            <a:rPr kumimoji="1" lang="en-US" altLang="ja-JP" sz="900">
              <a:solidFill>
                <a:srgbClr val="0070C0"/>
              </a:solidFill>
            </a:rPr>
            <a:t>2013.9.30</a:t>
          </a:r>
          <a:r>
            <a:rPr kumimoji="1" lang="ja-JP" altLang="en-US" sz="900">
              <a:solidFill>
                <a:srgbClr val="0070C0"/>
              </a:solidFill>
            </a:rPr>
            <a:t>以前</a:t>
          </a:r>
          <a:r>
            <a:rPr kumimoji="1" lang="en-US" altLang="ja-JP" sz="900">
              <a:solidFill>
                <a:srgbClr val="0070C0"/>
              </a:solidFill>
            </a:rPr>
            <a:t>…5</a:t>
          </a:r>
          <a:r>
            <a:rPr kumimoji="1" lang="ja-JP" altLang="en-US" sz="900">
              <a:solidFill>
                <a:srgbClr val="0070C0"/>
              </a:solidFill>
            </a:rPr>
            <a:t>％計算</a:t>
          </a:r>
        </a:p>
        <a:p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2013.10.1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以降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…8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％計算</a:t>
          </a:r>
          <a:endParaRPr kumimoji="1" lang="ja-JP" altLang="en-US" sz="9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33</xdr:row>
      <xdr:rowOff>19050</xdr:rowOff>
    </xdr:from>
    <xdr:to>
      <xdr:col>25</xdr:col>
      <xdr:colOff>209550</xdr:colOff>
      <xdr:row>34</xdr:row>
      <xdr:rowOff>0</xdr:rowOff>
    </xdr:to>
    <xdr:grpSp>
      <xdr:nvGrpSpPr>
        <xdr:cNvPr id="2" name="Group 1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810125" y="6686550"/>
          <a:ext cx="1123950" cy="104775"/>
          <a:chOff x="446" y="689"/>
          <a:chExt cx="132" cy="15"/>
        </a:xfrm>
      </xdr:grpSpPr>
      <xdr:sp macro="" textlink="">
        <xdr:nvSpPr>
          <xdr:cNvPr id="3" name="Line 2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446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65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2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84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2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503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21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2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40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0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59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1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78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38100</xdr:colOff>
      <xdr:row>33</xdr:row>
      <xdr:rowOff>19050</xdr:rowOff>
    </xdr:from>
    <xdr:to>
      <xdr:col>21</xdr:col>
      <xdr:colOff>171450</xdr:colOff>
      <xdr:row>34</xdr:row>
      <xdr:rowOff>0</xdr:rowOff>
    </xdr:to>
    <xdr:grpSp>
      <xdr:nvGrpSpPr>
        <xdr:cNvPr id="11" name="Group 1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3438525" y="6686550"/>
          <a:ext cx="1009650" cy="104775"/>
          <a:chOff x="320" y="689"/>
          <a:chExt cx="88" cy="15"/>
        </a:xfrm>
      </xdr:grpSpPr>
      <xdr:sp macro="" textlink="">
        <xdr:nvSpPr>
          <xdr:cNvPr id="12" name="Line 33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20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3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338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5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55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373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37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408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161925</xdr:colOff>
      <xdr:row>33</xdr:row>
      <xdr:rowOff>19050</xdr:rowOff>
    </xdr:from>
    <xdr:to>
      <xdr:col>28</xdr:col>
      <xdr:colOff>209550</xdr:colOff>
      <xdr:row>34</xdr:row>
      <xdr:rowOff>0</xdr:rowOff>
    </xdr:to>
    <xdr:grpSp>
      <xdr:nvGrpSpPr>
        <xdr:cNvPr id="18" name="Group 1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6248400" y="6686550"/>
          <a:ext cx="771525" cy="104775"/>
          <a:chOff x="615" y="689"/>
          <a:chExt cx="89" cy="15"/>
        </a:xfrm>
      </xdr:grpSpPr>
      <xdr:sp macro="" textlink="">
        <xdr:nvSpPr>
          <xdr:cNvPr id="19" name="Line 4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615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1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633" y="690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2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51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3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669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686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5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704" y="689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219075</xdr:colOff>
      <xdr:row>33</xdr:row>
      <xdr:rowOff>19050</xdr:rowOff>
    </xdr:from>
    <xdr:to>
      <xdr:col>34</xdr:col>
      <xdr:colOff>123825</xdr:colOff>
      <xdr:row>34</xdr:row>
      <xdr:rowOff>0</xdr:rowOff>
    </xdr:to>
    <xdr:grpSp>
      <xdr:nvGrpSpPr>
        <xdr:cNvPr id="25" name="Group 4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>
          <a:grpSpLocks/>
        </xdr:cNvGrpSpPr>
      </xdr:nvGrpSpPr>
      <xdr:grpSpPr bwMode="auto">
        <a:xfrm>
          <a:off x="8839200" y="6686550"/>
          <a:ext cx="266700" cy="104775"/>
          <a:chOff x="845" y="737"/>
          <a:chExt cx="25" cy="14"/>
        </a:xfrm>
      </xdr:grpSpPr>
      <xdr:sp macro="" textlink="">
        <xdr:nvSpPr>
          <xdr:cNvPr id="26" name="Line 47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845" y="737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48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870" y="737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104775</xdr:colOff>
      <xdr:row>23</xdr:row>
      <xdr:rowOff>0</xdr:rowOff>
    </xdr:from>
    <xdr:to>
      <xdr:col>32</xdr:col>
      <xdr:colOff>247650</xdr:colOff>
      <xdr:row>28</xdr:row>
      <xdr:rowOff>9525</xdr:rowOff>
    </xdr:to>
    <xdr:grpSp>
      <xdr:nvGrpSpPr>
        <xdr:cNvPr id="30" name="Group 13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5829300" y="5133975"/>
          <a:ext cx="2676525" cy="876300"/>
          <a:chOff x="601" y="444"/>
          <a:chExt cx="228" cy="92"/>
        </a:xfrm>
      </xdr:grpSpPr>
      <xdr:sp macro="" textlink="">
        <xdr:nvSpPr>
          <xdr:cNvPr id="31" name="Line 5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01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53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677" y="445"/>
            <a:ext cx="0" cy="90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753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55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829" y="445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476250</xdr:colOff>
      <xdr:row>23</xdr:row>
      <xdr:rowOff>0</xdr:rowOff>
    </xdr:from>
    <xdr:to>
      <xdr:col>36</xdr:col>
      <xdr:colOff>476250</xdr:colOff>
      <xdr:row>28</xdr:row>
      <xdr:rowOff>0</xdr:rowOff>
    </xdr:to>
    <xdr:sp macro="" textlink="">
      <xdr:nvSpPr>
        <xdr:cNvPr id="35" name="Line 5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10067925" y="5133975"/>
          <a:ext cx="0" cy="866775"/>
        </a:xfrm>
        <a:prstGeom prst="line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23</xdr:col>
      <xdr:colOff>200025</xdr:colOff>
      <xdr:row>23</xdr:row>
      <xdr:rowOff>9525</xdr:rowOff>
    </xdr:from>
    <xdr:ext cx="423193" cy="183384"/>
    <xdr:sp macro="" textlink="">
      <xdr:nvSpPr>
        <xdr:cNvPr id="36" name="Text Box 5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200650" y="5143500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25</xdr:col>
      <xdr:colOff>257175</xdr:colOff>
      <xdr:row>23</xdr:row>
      <xdr:rowOff>9525</xdr:rowOff>
    </xdr:from>
    <xdr:ext cx="564257" cy="183384"/>
    <xdr:sp macro="" textlink="">
      <xdr:nvSpPr>
        <xdr:cNvPr id="37" name="Text Box 5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5981700" y="5143500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作業所長</a:t>
          </a:r>
        </a:p>
      </xdr:txBody>
    </xdr:sp>
    <xdr:clientData/>
  </xdr:oneCellAnchor>
  <xdr:oneCellAnchor>
    <xdr:from>
      <xdr:col>28</xdr:col>
      <xdr:colOff>171450</xdr:colOff>
      <xdr:row>23</xdr:row>
      <xdr:rowOff>9525</xdr:rowOff>
    </xdr:from>
    <xdr:ext cx="352661" cy="183384"/>
    <xdr:sp macro="" textlink="">
      <xdr:nvSpPr>
        <xdr:cNvPr id="38" name="Text Box 5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981825" y="5143500"/>
          <a:ext cx="352661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 長</a:t>
          </a:r>
        </a:p>
      </xdr:txBody>
    </xdr:sp>
    <xdr:clientData/>
  </xdr:oneCellAnchor>
  <xdr:oneCellAnchor>
    <xdr:from>
      <xdr:col>35</xdr:col>
      <xdr:colOff>142875</xdr:colOff>
      <xdr:row>23</xdr:row>
      <xdr:rowOff>9525</xdr:rowOff>
    </xdr:from>
    <xdr:ext cx="423193" cy="183384"/>
    <xdr:sp macro="" textlink="">
      <xdr:nvSpPr>
        <xdr:cNvPr id="39" name="Text Box 6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9486900" y="5143500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20</xdr:col>
      <xdr:colOff>299513</xdr:colOff>
      <xdr:row>34</xdr:row>
      <xdr:rowOff>44266</xdr:rowOff>
    </xdr:from>
    <xdr:ext cx="2621021" cy="403953"/>
    <xdr:sp macro="" textlink="">
      <xdr:nvSpPr>
        <xdr:cNvPr id="40" name="Text Box 7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214288" y="6835591"/>
          <a:ext cx="2621021" cy="40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５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…51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税区分⇒　非課税売上分の課税仕入（５％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)…52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共通売上分の課税仕入  （５％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)…53</a:t>
          </a:r>
        </a:p>
      </xdr:txBody>
    </xdr:sp>
    <xdr:clientData/>
  </xdr:oneCellAnchor>
  <xdr:oneCellAnchor>
    <xdr:from>
      <xdr:col>37</xdr:col>
      <xdr:colOff>266700</xdr:colOff>
      <xdr:row>37</xdr:row>
      <xdr:rowOff>19050</xdr:rowOff>
    </xdr:from>
    <xdr:ext cx="359073" cy="133370"/>
    <xdr:sp macro="" textlink="">
      <xdr:nvSpPr>
        <xdr:cNvPr id="41" name="Text Box 7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0334625" y="7210425"/>
          <a:ext cx="359073" cy="13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2014.04</a:t>
          </a:r>
        </a:p>
      </xdr:txBody>
    </xdr:sp>
    <xdr:clientData/>
  </xdr:oneCellAnchor>
  <xdr:oneCellAnchor>
    <xdr:from>
      <xdr:col>37</xdr:col>
      <xdr:colOff>66675</xdr:colOff>
      <xdr:row>23</xdr:row>
      <xdr:rowOff>9525</xdr:rowOff>
    </xdr:from>
    <xdr:ext cx="564257" cy="183384"/>
    <xdr:sp macro="" textlink="">
      <xdr:nvSpPr>
        <xdr:cNvPr id="42" name="Text Box 7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0134600" y="5143500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出納課長</a:t>
          </a:r>
        </a:p>
      </xdr:txBody>
    </xdr:sp>
    <xdr:clientData/>
  </xdr:oneCellAnchor>
  <xdr:oneCellAnchor>
    <xdr:from>
      <xdr:col>18</xdr:col>
      <xdr:colOff>106253</xdr:colOff>
      <xdr:row>19</xdr:row>
      <xdr:rowOff>0</xdr:rowOff>
    </xdr:from>
    <xdr:ext cx="302647" cy="426271"/>
    <xdr:sp macro="" textlink="">
      <xdr:nvSpPr>
        <xdr:cNvPr id="43" name="Text Box 7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3506678" y="4333875"/>
          <a:ext cx="302647" cy="426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　払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契約分</a:t>
          </a:r>
        </a:p>
      </xdr:txBody>
    </xdr:sp>
    <xdr:clientData/>
  </xdr:oneCellAnchor>
  <xdr:twoCellAnchor>
    <xdr:from>
      <xdr:col>31</xdr:col>
      <xdr:colOff>0</xdr:colOff>
      <xdr:row>12</xdr:row>
      <xdr:rowOff>104775</xdr:rowOff>
    </xdr:from>
    <xdr:to>
      <xdr:col>31</xdr:col>
      <xdr:colOff>142875</xdr:colOff>
      <xdr:row>14</xdr:row>
      <xdr:rowOff>123825</xdr:rowOff>
    </xdr:to>
    <xdr:grpSp>
      <xdr:nvGrpSpPr>
        <xdr:cNvPr id="44" name="Group 11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>
          <a:grpSpLocks/>
        </xdr:cNvGrpSpPr>
      </xdr:nvGrpSpPr>
      <xdr:grpSpPr bwMode="auto">
        <a:xfrm>
          <a:off x="7896225" y="2686050"/>
          <a:ext cx="142875" cy="447675"/>
          <a:chOff x="891" y="267"/>
          <a:chExt cx="15" cy="48"/>
        </a:xfrm>
      </xdr:grpSpPr>
      <xdr:sp macro="" textlink="">
        <xdr:nvSpPr>
          <xdr:cNvPr id="45" name="Line 83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892" y="267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84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906" y="267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85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1" y="31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142875</xdr:colOff>
      <xdr:row>33</xdr:row>
      <xdr:rowOff>19050</xdr:rowOff>
    </xdr:from>
    <xdr:to>
      <xdr:col>32</xdr:col>
      <xdr:colOff>228600</xdr:colOff>
      <xdr:row>34</xdr:row>
      <xdr:rowOff>0</xdr:rowOff>
    </xdr:to>
    <xdr:grpSp>
      <xdr:nvGrpSpPr>
        <xdr:cNvPr id="48" name="Group 10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7315200" y="6686550"/>
          <a:ext cx="1171575" cy="104775"/>
          <a:chOff x="305" y="806"/>
          <a:chExt cx="167" cy="15"/>
        </a:xfrm>
      </xdr:grpSpPr>
      <xdr:sp macro="" textlink="">
        <xdr:nvSpPr>
          <xdr:cNvPr id="49" name="Line 95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305" y="807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96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324" y="807"/>
            <a:ext cx="0" cy="14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97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343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98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362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99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380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100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99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101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418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102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437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103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455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104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472" y="806"/>
            <a:ext cx="0" cy="15"/>
          </a:xfrm>
          <a:prstGeom prst="line">
            <a:avLst/>
          </a:prstGeom>
          <a:noFill/>
          <a:ln w="127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9525</xdr:colOff>
      <xdr:row>3</xdr:row>
      <xdr:rowOff>0</xdr:rowOff>
    </xdr:from>
    <xdr:to>
      <xdr:col>38</xdr:col>
      <xdr:colOff>342900</xdr:colOff>
      <xdr:row>3</xdr:row>
      <xdr:rowOff>0</xdr:rowOff>
    </xdr:to>
    <xdr:sp macro="" textlink="">
      <xdr:nvSpPr>
        <xdr:cNvPr id="59" name="Line 11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>
          <a:off x="7181850" y="723900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4</xdr:row>
      <xdr:rowOff>0</xdr:rowOff>
    </xdr:from>
    <xdr:to>
      <xdr:col>38</xdr:col>
      <xdr:colOff>352425</xdr:colOff>
      <xdr:row>4</xdr:row>
      <xdr:rowOff>0</xdr:rowOff>
    </xdr:to>
    <xdr:sp macro="" textlink="">
      <xdr:nvSpPr>
        <xdr:cNvPr id="60" name="Line 11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>
          <a:off x="7181850" y="952500"/>
          <a:ext cx="36004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6</xdr:row>
      <xdr:rowOff>0</xdr:rowOff>
    </xdr:from>
    <xdr:to>
      <xdr:col>38</xdr:col>
      <xdr:colOff>342900</xdr:colOff>
      <xdr:row>6</xdr:row>
      <xdr:rowOff>0</xdr:rowOff>
    </xdr:to>
    <xdr:sp macro="" textlink="">
      <xdr:nvSpPr>
        <xdr:cNvPr id="61" name="Line 12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>
          <a:off x="7181850" y="1219200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121308</xdr:colOff>
      <xdr:row>34</xdr:row>
      <xdr:rowOff>44266</xdr:rowOff>
    </xdr:from>
    <xdr:ext cx="1828471" cy="405267"/>
    <xdr:sp macro="" textlink="">
      <xdr:nvSpPr>
        <xdr:cNvPr id="70" name="Text Box 7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6931683" y="6835591"/>
          <a:ext cx="1828471" cy="405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   (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８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…71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非課税売上分の課税仕入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８％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)…72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共通売上分の課税仕入  （８％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)…73</a:t>
          </a:r>
        </a:p>
      </xdr:txBody>
    </xdr:sp>
    <xdr:clientData/>
  </xdr:oneCellAnchor>
  <xdr:oneCellAnchor>
    <xdr:from>
      <xdr:col>34</xdr:col>
      <xdr:colOff>19909</xdr:colOff>
      <xdr:row>34</xdr:row>
      <xdr:rowOff>49153</xdr:rowOff>
    </xdr:from>
    <xdr:ext cx="1828471" cy="266740"/>
    <xdr:sp macro="" textlink="">
      <xdr:nvSpPr>
        <xdr:cNvPr id="71" name="Text Box 7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9001984" y="6840478"/>
          <a:ext cx="1828471" cy="26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対象外又は非課税仕入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 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不課税仕入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…61</a:t>
          </a:r>
        </a:p>
      </xdr:txBody>
    </xdr:sp>
    <xdr:clientData/>
  </xdr:oneCellAnchor>
  <xdr:twoCellAnchor>
    <xdr:from>
      <xdr:col>0</xdr:col>
      <xdr:colOff>0</xdr:colOff>
      <xdr:row>0</xdr:row>
      <xdr:rowOff>19050</xdr:rowOff>
    </xdr:from>
    <xdr:to>
      <xdr:col>12</xdr:col>
      <xdr:colOff>133350</xdr:colOff>
      <xdr:row>1</xdr:row>
      <xdr:rowOff>180975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0" y="19050"/>
          <a:ext cx="2619375" cy="485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104775</xdr:colOff>
      <xdr:row>0</xdr:row>
      <xdr:rowOff>171450</xdr:rowOff>
    </xdr:from>
    <xdr:to>
      <xdr:col>27</xdr:col>
      <xdr:colOff>190500</xdr:colOff>
      <xdr:row>2</xdr:row>
      <xdr:rowOff>133350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019550" y="171450"/>
          <a:ext cx="2619375" cy="485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10</xdr:row>
      <xdr:rowOff>133350</xdr:rowOff>
    </xdr:from>
    <xdr:to>
      <xdr:col>1</xdr:col>
      <xdr:colOff>57150</xdr:colOff>
      <xdr:row>14</xdr:row>
      <xdr:rowOff>95250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0" y="2247900"/>
          <a:ext cx="866775" cy="857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238125</xdr:colOff>
      <xdr:row>33</xdr:row>
      <xdr:rowOff>76200</xdr:rowOff>
    </xdr:from>
    <xdr:to>
      <xdr:col>38</xdr:col>
      <xdr:colOff>333375</xdr:colOff>
      <xdr:row>38</xdr:row>
      <xdr:rowOff>19050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52900" y="6743700"/>
          <a:ext cx="6610350" cy="6191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200025</xdr:colOff>
      <xdr:row>3</xdr:row>
      <xdr:rowOff>47625</xdr:rowOff>
    </xdr:from>
    <xdr:to>
      <xdr:col>28</xdr:col>
      <xdr:colOff>38100</xdr:colOff>
      <xdr:row>6</xdr:row>
      <xdr:rowOff>76200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5562600" y="771525"/>
          <a:ext cx="1285875" cy="52387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消費税支払パターン</a:t>
          </a:r>
        </a:p>
        <a:p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１－③、３－②</a:t>
          </a:r>
          <a:r>
            <a:rPr kumimoji="1" lang="ja-JP" altLang="en-US" sz="900">
              <a:solidFill>
                <a:srgbClr val="0070C0"/>
              </a:solidFill>
            </a:rPr>
            <a:t>対応版</a:t>
          </a:r>
        </a:p>
      </xdr:txBody>
    </xdr:sp>
    <xdr:clientData/>
  </xdr:twoCellAnchor>
  <xdr:twoCellAnchor>
    <xdr:from>
      <xdr:col>22</xdr:col>
      <xdr:colOff>47625</xdr:colOff>
      <xdr:row>3</xdr:row>
      <xdr:rowOff>19050</xdr:rowOff>
    </xdr:from>
    <xdr:to>
      <xdr:col>24</xdr:col>
      <xdr:colOff>141755</xdr:colOff>
      <xdr:row>5</xdr:row>
      <xdr:rowOff>77320</xdr:rowOff>
    </xdr:to>
    <xdr:sp macro="" textlink="">
      <xdr:nvSpPr>
        <xdr:cNvPr id="78" name="角丸四角形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4686300" y="742950"/>
          <a:ext cx="818030" cy="3249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新書式</a:t>
          </a:r>
          <a:r>
            <a:rPr kumimoji="1" lang="en-US" altLang="ja-JP" sz="1100"/>
            <a:t> 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17</xdr:col>
      <xdr:colOff>47625</xdr:colOff>
      <xdr:row>28</xdr:row>
      <xdr:rowOff>161925</xdr:rowOff>
    </xdr:from>
    <xdr:to>
      <xdr:col>39</xdr:col>
      <xdr:colOff>257175</xdr:colOff>
      <xdr:row>30</xdr:row>
      <xdr:rowOff>123824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295650" y="6162675"/>
          <a:ext cx="77533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９９９９９９９　　　　　　９９９９９９９９９　　　　９９９９Ａ９９　　　９９９９９９９９－９９　　　　　　０　　　１</a:t>
          </a:r>
          <a:r>
            <a:rPr kumimoji="1" lang="en-US" altLang="ja-JP" sz="1100"/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en-US" sz="1100"/>
            <a:t>８０</a:t>
          </a:r>
          <a:r>
            <a:rPr kumimoji="1" lang="en-US" altLang="ja-JP" sz="1100"/>
            <a:t>,</a:t>
          </a:r>
          <a:r>
            <a:rPr kumimoji="1" lang="ja-JP" altLang="en-US" sz="1100"/>
            <a:t>０００　　７１</a:t>
          </a:r>
          <a:endParaRPr kumimoji="1" lang="en-US" altLang="ja-JP" sz="1100"/>
        </a:p>
      </xdr:txBody>
    </xdr:sp>
    <xdr:clientData/>
  </xdr:twoCellAnchor>
  <xdr:twoCellAnchor>
    <xdr:from>
      <xdr:col>7</xdr:col>
      <xdr:colOff>114297</xdr:colOff>
      <xdr:row>15</xdr:row>
      <xdr:rowOff>47625</xdr:rowOff>
    </xdr:from>
    <xdr:to>
      <xdr:col>18</xdr:col>
      <xdr:colOff>85722</xdr:colOff>
      <xdr:row>17</xdr:row>
      <xdr:rowOff>142875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838322" y="3362325"/>
          <a:ext cx="1647825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注文日の入力が必要</a:t>
          </a:r>
          <a:r>
            <a:rPr kumimoji="1" lang="en-US" altLang="ja-JP" sz="900">
              <a:solidFill>
                <a:srgbClr val="0070C0"/>
              </a:solidFill>
            </a:rPr>
            <a:t>2013.09.30</a:t>
          </a:r>
          <a:r>
            <a:rPr kumimoji="1" lang="ja-JP" altLang="en-US" sz="900">
              <a:solidFill>
                <a:srgbClr val="0070C0"/>
              </a:solidFill>
            </a:rPr>
            <a:t>以前</a:t>
          </a:r>
          <a:r>
            <a:rPr kumimoji="1" lang="en-US" altLang="ja-JP" sz="900">
              <a:solidFill>
                <a:srgbClr val="0070C0"/>
              </a:solidFill>
            </a:rPr>
            <a:t>…5</a:t>
          </a:r>
          <a:r>
            <a:rPr kumimoji="1" lang="ja-JP" altLang="en-US" sz="900">
              <a:solidFill>
                <a:srgbClr val="0070C0"/>
              </a:solidFill>
            </a:rPr>
            <a:t>％計算</a:t>
          </a:r>
        </a:p>
        <a:p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2013.10.01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以降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…8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％計算</a:t>
          </a:r>
          <a:endParaRPr kumimoji="1" lang="ja-JP" altLang="en-US" sz="9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9525</xdr:colOff>
      <xdr:row>15</xdr:row>
      <xdr:rowOff>219078</xdr:rowOff>
    </xdr:from>
    <xdr:to>
      <xdr:col>7</xdr:col>
      <xdr:colOff>114297</xdr:colOff>
      <xdr:row>16</xdr:row>
      <xdr:rowOff>95250</xdr:rowOff>
    </xdr:to>
    <xdr:cxnSp macro="">
      <xdr:nvCxnSpPr>
        <xdr:cNvPr id="81" name="直線矢印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stCxn id="79" idx="1"/>
        </xdr:cNvCxnSpPr>
      </xdr:nvCxnSpPr>
      <xdr:spPr>
        <a:xfrm flipH="1" flipV="1">
          <a:off x="1733550" y="3533778"/>
          <a:ext cx="104772" cy="180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15</xdr:row>
      <xdr:rowOff>133350</xdr:rowOff>
    </xdr:from>
    <xdr:to>
      <xdr:col>22</xdr:col>
      <xdr:colOff>28575</xdr:colOff>
      <xdr:row>16</xdr:row>
      <xdr:rowOff>266700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505200" y="3448050"/>
          <a:ext cx="1162050" cy="438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協力業者の方の</a:t>
          </a:r>
          <a:endParaRPr kumimoji="1" lang="en-US" altLang="ja-JP" sz="900">
            <a:solidFill>
              <a:srgbClr val="0070C0"/>
            </a:solidFill>
          </a:endParaRPr>
        </a:p>
        <a:p>
          <a:r>
            <a:rPr kumimoji="1" lang="ja-JP" altLang="en-US" sz="900">
              <a:solidFill>
                <a:srgbClr val="0070C0"/>
              </a:solidFill>
            </a:rPr>
            <a:t>手打ちが必要</a:t>
          </a:r>
        </a:p>
      </xdr:txBody>
    </xdr:sp>
    <xdr:clientData/>
  </xdr:twoCellAnchor>
  <xdr:twoCellAnchor>
    <xdr:from>
      <xdr:col>21</xdr:col>
      <xdr:colOff>190500</xdr:colOff>
      <xdr:row>15</xdr:row>
      <xdr:rowOff>152400</xdr:rowOff>
    </xdr:from>
    <xdr:to>
      <xdr:col>22</xdr:col>
      <xdr:colOff>352425</xdr:colOff>
      <xdr:row>15</xdr:row>
      <xdr:rowOff>266700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V="1">
          <a:off x="4467225" y="3467100"/>
          <a:ext cx="523875" cy="114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333375</xdr:colOff>
      <xdr:row>14</xdr:row>
      <xdr:rowOff>180975</xdr:rowOff>
    </xdr:from>
    <xdr:to>
      <xdr:col>31</xdr:col>
      <xdr:colOff>228600</xdr:colOff>
      <xdr:row>15</xdr:row>
      <xdr:rowOff>201549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>
          <a:stCxn id="85" idx="1"/>
        </xdr:cNvCxnSpPr>
      </xdr:nvCxnSpPr>
      <xdr:spPr>
        <a:xfrm flipH="1">
          <a:off x="7867650" y="3190875"/>
          <a:ext cx="257175" cy="3253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228600</xdr:colOff>
      <xdr:row>13</xdr:row>
      <xdr:rowOff>19050</xdr:rowOff>
    </xdr:from>
    <xdr:to>
      <xdr:col>36</xdr:col>
      <xdr:colOff>66675</xdr:colOff>
      <xdr:row>15</xdr:row>
      <xdr:rowOff>228600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8124825" y="2838450"/>
          <a:ext cx="1647825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70C0"/>
              </a:solidFill>
            </a:rPr>
            <a:t>請求日の入力が必要</a:t>
          </a:r>
          <a:r>
            <a:rPr kumimoji="1" lang="en-US" altLang="ja-JP" sz="900">
              <a:solidFill>
                <a:srgbClr val="0070C0"/>
              </a:solidFill>
            </a:rPr>
            <a:t>2014.03.31</a:t>
          </a:r>
          <a:r>
            <a:rPr kumimoji="1" lang="ja-JP" altLang="en-US" sz="900">
              <a:solidFill>
                <a:srgbClr val="0070C0"/>
              </a:solidFill>
            </a:rPr>
            <a:t>以前</a:t>
          </a:r>
          <a:r>
            <a:rPr kumimoji="1" lang="en-US" altLang="ja-JP" sz="900">
              <a:solidFill>
                <a:srgbClr val="0070C0"/>
              </a:solidFill>
            </a:rPr>
            <a:t>…5</a:t>
          </a:r>
          <a:r>
            <a:rPr kumimoji="1" lang="ja-JP" altLang="en-US" sz="900">
              <a:solidFill>
                <a:srgbClr val="0070C0"/>
              </a:solidFill>
            </a:rPr>
            <a:t>％計算</a:t>
          </a:r>
        </a:p>
        <a:p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2014.04.01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以降</a:t>
          </a:r>
          <a:r>
            <a:rPr kumimoji="1" lang="en-US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…8</a:t>
          </a:r>
          <a:r>
            <a:rPr kumimoji="1" lang="ja-JP" altLang="ja-JP" sz="9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％計算</a:t>
          </a:r>
          <a:endParaRPr kumimoji="1" lang="ja-JP" altLang="en-US" sz="9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352425</xdr:colOff>
      <xdr:row>30</xdr:row>
      <xdr:rowOff>9525</xdr:rowOff>
    </xdr:from>
    <xdr:to>
      <xdr:col>35</xdr:col>
      <xdr:colOff>352425</xdr:colOff>
      <xdr:row>35</xdr:row>
      <xdr:rowOff>0</xdr:rowOff>
    </xdr:to>
    <xdr:sp macro="" textlink="">
      <xdr:nvSpPr>
        <xdr:cNvPr id="2" name="Line 4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0753725" y="7086600"/>
          <a:ext cx="0" cy="609600"/>
        </a:xfrm>
        <a:prstGeom prst="line">
          <a:avLst/>
        </a:prstGeom>
        <a:noFill/>
        <a:ln w="6350">
          <a:noFill/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581025</xdr:colOff>
      <xdr:row>30</xdr:row>
      <xdr:rowOff>19050</xdr:rowOff>
    </xdr:from>
    <xdr:to>
      <xdr:col>36</xdr:col>
      <xdr:colOff>581025</xdr:colOff>
      <xdr:row>35</xdr:row>
      <xdr:rowOff>9525</xdr:rowOff>
    </xdr:to>
    <xdr:sp macro="" textlink="">
      <xdr:nvSpPr>
        <xdr:cNvPr id="3" name="Line 5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1125200" y="7096125"/>
          <a:ext cx="0" cy="609600"/>
        </a:xfrm>
        <a:prstGeom prst="line">
          <a:avLst/>
        </a:prstGeom>
        <a:noFill/>
        <a:ln w="6350">
          <a:noFill/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104775</xdr:colOff>
      <xdr:row>24</xdr:row>
      <xdr:rowOff>0</xdr:rowOff>
    </xdr:from>
    <xdr:to>
      <xdr:col>32</xdr:col>
      <xdr:colOff>247650</xdr:colOff>
      <xdr:row>29</xdr:row>
      <xdr:rowOff>9525</xdr:rowOff>
    </xdr:to>
    <xdr:grpSp>
      <xdr:nvGrpSpPr>
        <xdr:cNvPr id="4" name="Group 13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/>
        </xdr:cNvGrpSpPr>
      </xdr:nvGrpSpPr>
      <xdr:grpSpPr bwMode="auto">
        <a:xfrm>
          <a:off x="5829300" y="5848350"/>
          <a:ext cx="2676525" cy="876300"/>
          <a:chOff x="601" y="444"/>
          <a:chExt cx="228" cy="92"/>
        </a:xfrm>
      </xdr:grpSpPr>
      <xdr:sp macro="" textlink="">
        <xdr:nvSpPr>
          <xdr:cNvPr id="5" name="Line 52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601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77" y="445"/>
            <a:ext cx="0" cy="90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5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753" y="444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55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29" y="445"/>
            <a:ext cx="0" cy="91"/>
          </a:xfrm>
          <a:prstGeom prst="line">
            <a:avLst/>
          </a:prstGeom>
          <a:noFill/>
          <a:ln w="190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476250</xdr:colOff>
      <xdr:row>24</xdr:row>
      <xdr:rowOff>0</xdr:rowOff>
    </xdr:from>
    <xdr:to>
      <xdr:col>36</xdr:col>
      <xdr:colOff>476250</xdr:colOff>
      <xdr:row>29</xdr:row>
      <xdr:rowOff>0</xdr:rowOff>
    </xdr:to>
    <xdr:sp macro="" textlink="">
      <xdr:nvSpPr>
        <xdr:cNvPr id="9" name="Line 5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1125200" y="6038850"/>
          <a:ext cx="0" cy="866775"/>
        </a:xfrm>
        <a:prstGeom prst="line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23</xdr:col>
      <xdr:colOff>200025</xdr:colOff>
      <xdr:row>24</xdr:row>
      <xdr:rowOff>9525</xdr:rowOff>
    </xdr:from>
    <xdr:ext cx="423193" cy="183384"/>
    <xdr:sp macro="" textlink="">
      <xdr:nvSpPr>
        <xdr:cNvPr id="10" name="Text Box 5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57925" y="6048375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25</xdr:col>
      <xdr:colOff>257175</xdr:colOff>
      <xdr:row>24</xdr:row>
      <xdr:rowOff>9525</xdr:rowOff>
    </xdr:from>
    <xdr:ext cx="564257" cy="183384"/>
    <xdr:sp macro="" textlink="">
      <xdr:nvSpPr>
        <xdr:cNvPr id="11" name="Text Box 5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038975" y="6048375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作業所長</a:t>
          </a:r>
        </a:p>
      </xdr:txBody>
    </xdr:sp>
    <xdr:clientData/>
  </xdr:oneCellAnchor>
  <xdr:oneCellAnchor>
    <xdr:from>
      <xdr:col>28</xdr:col>
      <xdr:colOff>171450</xdr:colOff>
      <xdr:row>24</xdr:row>
      <xdr:rowOff>9525</xdr:rowOff>
    </xdr:from>
    <xdr:ext cx="352661" cy="183384"/>
    <xdr:sp macro="" textlink="">
      <xdr:nvSpPr>
        <xdr:cNvPr id="12" name="Text Box 5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039100" y="6048375"/>
          <a:ext cx="352661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 長</a:t>
          </a:r>
        </a:p>
      </xdr:txBody>
    </xdr:sp>
    <xdr:clientData/>
  </xdr:oneCellAnchor>
  <xdr:oneCellAnchor>
    <xdr:from>
      <xdr:col>35</xdr:col>
      <xdr:colOff>142875</xdr:colOff>
      <xdr:row>24</xdr:row>
      <xdr:rowOff>9525</xdr:rowOff>
    </xdr:from>
    <xdr:ext cx="423193" cy="183384"/>
    <xdr:sp macro="" textlink="">
      <xdr:nvSpPr>
        <xdr:cNvPr id="13" name="Text Box 6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0544175" y="6048375"/>
          <a:ext cx="423193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oneCellAnchor>
  <xdr:oneCellAnchor>
    <xdr:from>
      <xdr:col>37</xdr:col>
      <xdr:colOff>266700</xdr:colOff>
      <xdr:row>38</xdr:row>
      <xdr:rowOff>19050</xdr:rowOff>
    </xdr:from>
    <xdr:ext cx="359073" cy="133370"/>
    <xdr:sp macro="" textlink="">
      <xdr:nvSpPr>
        <xdr:cNvPr id="15" name="Text Box 7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9364980" y="7905750"/>
          <a:ext cx="359073" cy="13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2023.10</a:t>
          </a:r>
        </a:p>
      </xdr:txBody>
    </xdr:sp>
    <xdr:clientData/>
  </xdr:oneCellAnchor>
  <xdr:oneCellAnchor>
    <xdr:from>
      <xdr:col>37</xdr:col>
      <xdr:colOff>66675</xdr:colOff>
      <xdr:row>24</xdr:row>
      <xdr:rowOff>9525</xdr:rowOff>
    </xdr:from>
    <xdr:ext cx="564257" cy="183384"/>
    <xdr:sp macro="" textlink="">
      <xdr:nvSpPr>
        <xdr:cNvPr id="16" name="Text Box 7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1191875" y="6048375"/>
          <a:ext cx="564257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出納課長</a:t>
          </a:r>
        </a:p>
      </xdr:txBody>
    </xdr:sp>
    <xdr:clientData/>
  </xdr:oneCellAnchor>
  <xdr:oneCellAnchor>
    <xdr:from>
      <xdr:col>18</xdr:col>
      <xdr:colOff>125168</xdr:colOff>
      <xdr:row>20</xdr:row>
      <xdr:rowOff>0</xdr:rowOff>
    </xdr:from>
    <xdr:ext cx="302647" cy="426271"/>
    <xdr:sp macro="" textlink="">
      <xdr:nvSpPr>
        <xdr:cNvPr id="17" name="Text Box 7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582868" y="5238750"/>
          <a:ext cx="302647" cy="426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　払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契約分</a:t>
          </a:r>
        </a:p>
      </xdr:txBody>
    </xdr:sp>
    <xdr:clientData/>
  </xdr:oneCellAnchor>
  <xdr:twoCellAnchor>
    <xdr:from>
      <xdr:col>29</xdr:col>
      <xdr:colOff>9525</xdr:colOff>
      <xdr:row>4</xdr:row>
      <xdr:rowOff>0</xdr:rowOff>
    </xdr:from>
    <xdr:to>
      <xdr:col>38</xdr:col>
      <xdr:colOff>342900</xdr:colOff>
      <xdr:row>4</xdr:row>
      <xdr:rowOff>0</xdr:rowOff>
    </xdr:to>
    <xdr:sp macro="" textlink="">
      <xdr:nvSpPr>
        <xdr:cNvPr id="22" name="Line 11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8239125" y="1628775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5</xdr:row>
      <xdr:rowOff>0</xdr:rowOff>
    </xdr:from>
    <xdr:to>
      <xdr:col>38</xdr:col>
      <xdr:colOff>352425</xdr:colOff>
      <xdr:row>5</xdr:row>
      <xdr:rowOff>0</xdr:rowOff>
    </xdr:to>
    <xdr:sp macro="" textlink="">
      <xdr:nvSpPr>
        <xdr:cNvPr id="23" name="Line 11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8239125" y="1857375"/>
          <a:ext cx="36004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7</xdr:row>
      <xdr:rowOff>0</xdr:rowOff>
    </xdr:from>
    <xdr:to>
      <xdr:col>38</xdr:col>
      <xdr:colOff>342900</xdr:colOff>
      <xdr:row>7</xdr:row>
      <xdr:rowOff>0</xdr:rowOff>
    </xdr:to>
    <xdr:sp macro="" textlink="">
      <xdr:nvSpPr>
        <xdr:cNvPr id="24" name="Line 12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8239125" y="2124075"/>
          <a:ext cx="3590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103729</xdr:colOff>
      <xdr:row>36</xdr:row>
      <xdr:rowOff>41533</xdr:rowOff>
    </xdr:from>
    <xdr:ext cx="1828471" cy="266740"/>
    <xdr:sp macro="" textlink="">
      <xdr:nvSpPr>
        <xdr:cNvPr id="26" name="Text Box 7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253069" y="7592953"/>
          <a:ext cx="1828471" cy="26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対象外又は非課税仕入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 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不課税仕入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…61</a:t>
          </a:r>
        </a:p>
      </xdr:txBody>
    </xdr:sp>
    <xdr:clientData/>
  </xdr:oneCellAnchor>
  <xdr:oneCellAnchor>
    <xdr:from>
      <xdr:col>20</xdr:col>
      <xdr:colOff>243840</xdr:colOff>
      <xdr:row>36</xdr:row>
      <xdr:rowOff>22860</xdr:rowOff>
    </xdr:from>
    <xdr:ext cx="2621021" cy="403953"/>
    <xdr:sp macro="" textlink="">
      <xdr:nvSpPr>
        <xdr:cNvPr id="28" name="Text Box 7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771900" y="7574280"/>
          <a:ext cx="2621021" cy="40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課税売上分の課税仕入</a:t>
          </a:r>
          <a:r>
            <a:rPr lang="ja-JP" altLang="en-US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(10</a:t>
          </a:r>
          <a:r>
            <a:rPr lang="ja-JP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％</a:t>
          </a:r>
          <a:r>
            <a:rPr lang="en-US" altLang="ja-JP" sz="8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…81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税区分⇒　非課税売上分の課税仕入（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)…82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　　　共通売上分の課税仕入  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)…83</a:t>
          </a:r>
        </a:p>
      </xdr:txBody>
    </xdr:sp>
    <xdr:clientData/>
  </xdr:oneCellAnchor>
  <xdr:twoCellAnchor>
    <xdr:from>
      <xdr:col>29</xdr:col>
      <xdr:colOff>17145</xdr:colOff>
      <xdr:row>2</xdr:row>
      <xdr:rowOff>188595</xdr:rowOff>
    </xdr:from>
    <xdr:to>
      <xdr:col>39</xdr:col>
      <xdr:colOff>7620</xdr:colOff>
      <xdr:row>2</xdr:row>
      <xdr:rowOff>188595</xdr:rowOff>
    </xdr:to>
    <xdr:sp macro="" textlink="">
      <xdr:nvSpPr>
        <xdr:cNvPr id="25" name="Line 1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6494145" y="714375"/>
          <a:ext cx="32670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zoomScaleNormal="100" workbookViewId="0">
      <selection sqref="A1:U1"/>
    </sheetView>
  </sheetViews>
  <sheetFormatPr defaultRowHeight="12" x14ac:dyDescent="0.15"/>
  <cols>
    <col min="1" max="1" width="10.625" style="1" customWidth="1"/>
    <col min="2" max="19" width="2" style="1" customWidth="1"/>
    <col min="20" max="39" width="4.75" style="1" customWidth="1"/>
    <col min="40" max="256" width="9" style="1"/>
    <col min="257" max="257" width="10.625" style="1" customWidth="1"/>
    <col min="258" max="275" width="2" style="1" customWidth="1"/>
    <col min="276" max="295" width="4.75" style="1" customWidth="1"/>
    <col min="296" max="512" width="9" style="1"/>
    <col min="513" max="513" width="10.625" style="1" customWidth="1"/>
    <col min="514" max="531" width="2" style="1" customWidth="1"/>
    <col min="532" max="551" width="4.75" style="1" customWidth="1"/>
    <col min="552" max="768" width="9" style="1"/>
    <col min="769" max="769" width="10.625" style="1" customWidth="1"/>
    <col min="770" max="787" width="2" style="1" customWidth="1"/>
    <col min="788" max="807" width="4.75" style="1" customWidth="1"/>
    <col min="808" max="1024" width="9" style="1"/>
    <col min="1025" max="1025" width="10.625" style="1" customWidth="1"/>
    <col min="1026" max="1043" width="2" style="1" customWidth="1"/>
    <col min="1044" max="1063" width="4.75" style="1" customWidth="1"/>
    <col min="1064" max="1280" width="9" style="1"/>
    <col min="1281" max="1281" width="10.625" style="1" customWidth="1"/>
    <col min="1282" max="1299" width="2" style="1" customWidth="1"/>
    <col min="1300" max="1319" width="4.75" style="1" customWidth="1"/>
    <col min="1320" max="1536" width="9" style="1"/>
    <col min="1537" max="1537" width="10.625" style="1" customWidth="1"/>
    <col min="1538" max="1555" width="2" style="1" customWidth="1"/>
    <col min="1556" max="1575" width="4.75" style="1" customWidth="1"/>
    <col min="1576" max="1792" width="9" style="1"/>
    <col min="1793" max="1793" width="10.625" style="1" customWidth="1"/>
    <col min="1794" max="1811" width="2" style="1" customWidth="1"/>
    <col min="1812" max="1831" width="4.75" style="1" customWidth="1"/>
    <col min="1832" max="2048" width="9" style="1"/>
    <col min="2049" max="2049" width="10.625" style="1" customWidth="1"/>
    <col min="2050" max="2067" width="2" style="1" customWidth="1"/>
    <col min="2068" max="2087" width="4.75" style="1" customWidth="1"/>
    <col min="2088" max="2304" width="9" style="1"/>
    <col min="2305" max="2305" width="10.625" style="1" customWidth="1"/>
    <col min="2306" max="2323" width="2" style="1" customWidth="1"/>
    <col min="2324" max="2343" width="4.75" style="1" customWidth="1"/>
    <col min="2344" max="2560" width="9" style="1"/>
    <col min="2561" max="2561" width="10.625" style="1" customWidth="1"/>
    <col min="2562" max="2579" width="2" style="1" customWidth="1"/>
    <col min="2580" max="2599" width="4.75" style="1" customWidth="1"/>
    <col min="2600" max="2816" width="9" style="1"/>
    <col min="2817" max="2817" width="10.625" style="1" customWidth="1"/>
    <col min="2818" max="2835" width="2" style="1" customWidth="1"/>
    <col min="2836" max="2855" width="4.75" style="1" customWidth="1"/>
    <col min="2856" max="3072" width="9" style="1"/>
    <col min="3073" max="3073" width="10.625" style="1" customWidth="1"/>
    <col min="3074" max="3091" width="2" style="1" customWidth="1"/>
    <col min="3092" max="3111" width="4.75" style="1" customWidth="1"/>
    <col min="3112" max="3328" width="9" style="1"/>
    <col min="3329" max="3329" width="10.625" style="1" customWidth="1"/>
    <col min="3330" max="3347" width="2" style="1" customWidth="1"/>
    <col min="3348" max="3367" width="4.75" style="1" customWidth="1"/>
    <col min="3368" max="3584" width="9" style="1"/>
    <col min="3585" max="3585" width="10.625" style="1" customWidth="1"/>
    <col min="3586" max="3603" width="2" style="1" customWidth="1"/>
    <col min="3604" max="3623" width="4.75" style="1" customWidth="1"/>
    <col min="3624" max="3840" width="9" style="1"/>
    <col min="3841" max="3841" width="10.625" style="1" customWidth="1"/>
    <col min="3842" max="3859" width="2" style="1" customWidth="1"/>
    <col min="3860" max="3879" width="4.75" style="1" customWidth="1"/>
    <col min="3880" max="4096" width="9" style="1"/>
    <col min="4097" max="4097" width="10.625" style="1" customWidth="1"/>
    <col min="4098" max="4115" width="2" style="1" customWidth="1"/>
    <col min="4116" max="4135" width="4.75" style="1" customWidth="1"/>
    <col min="4136" max="4352" width="9" style="1"/>
    <col min="4353" max="4353" width="10.625" style="1" customWidth="1"/>
    <col min="4354" max="4371" width="2" style="1" customWidth="1"/>
    <col min="4372" max="4391" width="4.75" style="1" customWidth="1"/>
    <col min="4392" max="4608" width="9" style="1"/>
    <col min="4609" max="4609" width="10.625" style="1" customWidth="1"/>
    <col min="4610" max="4627" width="2" style="1" customWidth="1"/>
    <col min="4628" max="4647" width="4.75" style="1" customWidth="1"/>
    <col min="4648" max="4864" width="9" style="1"/>
    <col min="4865" max="4865" width="10.625" style="1" customWidth="1"/>
    <col min="4866" max="4883" width="2" style="1" customWidth="1"/>
    <col min="4884" max="4903" width="4.75" style="1" customWidth="1"/>
    <col min="4904" max="5120" width="9" style="1"/>
    <col min="5121" max="5121" width="10.625" style="1" customWidth="1"/>
    <col min="5122" max="5139" width="2" style="1" customWidth="1"/>
    <col min="5140" max="5159" width="4.75" style="1" customWidth="1"/>
    <col min="5160" max="5376" width="9" style="1"/>
    <col min="5377" max="5377" width="10.625" style="1" customWidth="1"/>
    <col min="5378" max="5395" width="2" style="1" customWidth="1"/>
    <col min="5396" max="5415" width="4.75" style="1" customWidth="1"/>
    <col min="5416" max="5632" width="9" style="1"/>
    <col min="5633" max="5633" width="10.625" style="1" customWidth="1"/>
    <col min="5634" max="5651" width="2" style="1" customWidth="1"/>
    <col min="5652" max="5671" width="4.75" style="1" customWidth="1"/>
    <col min="5672" max="5888" width="9" style="1"/>
    <col min="5889" max="5889" width="10.625" style="1" customWidth="1"/>
    <col min="5890" max="5907" width="2" style="1" customWidth="1"/>
    <col min="5908" max="5927" width="4.75" style="1" customWidth="1"/>
    <col min="5928" max="6144" width="9" style="1"/>
    <col min="6145" max="6145" width="10.625" style="1" customWidth="1"/>
    <col min="6146" max="6163" width="2" style="1" customWidth="1"/>
    <col min="6164" max="6183" width="4.75" style="1" customWidth="1"/>
    <col min="6184" max="6400" width="9" style="1"/>
    <col min="6401" max="6401" width="10.625" style="1" customWidth="1"/>
    <col min="6402" max="6419" width="2" style="1" customWidth="1"/>
    <col min="6420" max="6439" width="4.75" style="1" customWidth="1"/>
    <col min="6440" max="6656" width="9" style="1"/>
    <col min="6657" max="6657" width="10.625" style="1" customWidth="1"/>
    <col min="6658" max="6675" width="2" style="1" customWidth="1"/>
    <col min="6676" max="6695" width="4.75" style="1" customWidth="1"/>
    <col min="6696" max="6912" width="9" style="1"/>
    <col min="6913" max="6913" width="10.625" style="1" customWidth="1"/>
    <col min="6914" max="6931" width="2" style="1" customWidth="1"/>
    <col min="6932" max="6951" width="4.75" style="1" customWidth="1"/>
    <col min="6952" max="7168" width="9" style="1"/>
    <col min="7169" max="7169" width="10.625" style="1" customWidth="1"/>
    <col min="7170" max="7187" width="2" style="1" customWidth="1"/>
    <col min="7188" max="7207" width="4.75" style="1" customWidth="1"/>
    <col min="7208" max="7424" width="9" style="1"/>
    <col min="7425" max="7425" width="10.625" style="1" customWidth="1"/>
    <col min="7426" max="7443" width="2" style="1" customWidth="1"/>
    <col min="7444" max="7463" width="4.75" style="1" customWidth="1"/>
    <col min="7464" max="7680" width="9" style="1"/>
    <col min="7681" max="7681" width="10.625" style="1" customWidth="1"/>
    <col min="7682" max="7699" width="2" style="1" customWidth="1"/>
    <col min="7700" max="7719" width="4.75" style="1" customWidth="1"/>
    <col min="7720" max="7936" width="9" style="1"/>
    <col min="7937" max="7937" width="10.625" style="1" customWidth="1"/>
    <col min="7938" max="7955" width="2" style="1" customWidth="1"/>
    <col min="7956" max="7975" width="4.75" style="1" customWidth="1"/>
    <col min="7976" max="8192" width="9" style="1"/>
    <col min="8193" max="8193" width="10.625" style="1" customWidth="1"/>
    <col min="8194" max="8211" width="2" style="1" customWidth="1"/>
    <col min="8212" max="8231" width="4.75" style="1" customWidth="1"/>
    <col min="8232" max="8448" width="9" style="1"/>
    <col min="8449" max="8449" width="10.625" style="1" customWidth="1"/>
    <col min="8450" max="8467" width="2" style="1" customWidth="1"/>
    <col min="8468" max="8487" width="4.75" style="1" customWidth="1"/>
    <col min="8488" max="8704" width="9" style="1"/>
    <col min="8705" max="8705" width="10.625" style="1" customWidth="1"/>
    <col min="8706" max="8723" width="2" style="1" customWidth="1"/>
    <col min="8724" max="8743" width="4.75" style="1" customWidth="1"/>
    <col min="8744" max="8960" width="9" style="1"/>
    <col min="8961" max="8961" width="10.625" style="1" customWidth="1"/>
    <col min="8962" max="8979" width="2" style="1" customWidth="1"/>
    <col min="8980" max="8999" width="4.75" style="1" customWidth="1"/>
    <col min="9000" max="9216" width="9" style="1"/>
    <col min="9217" max="9217" width="10.625" style="1" customWidth="1"/>
    <col min="9218" max="9235" width="2" style="1" customWidth="1"/>
    <col min="9236" max="9255" width="4.75" style="1" customWidth="1"/>
    <col min="9256" max="9472" width="9" style="1"/>
    <col min="9473" max="9473" width="10.625" style="1" customWidth="1"/>
    <col min="9474" max="9491" width="2" style="1" customWidth="1"/>
    <col min="9492" max="9511" width="4.75" style="1" customWidth="1"/>
    <col min="9512" max="9728" width="9" style="1"/>
    <col min="9729" max="9729" width="10.625" style="1" customWidth="1"/>
    <col min="9730" max="9747" width="2" style="1" customWidth="1"/>
    <col min="9748" max="9767" width="4.75" style="1" customWidth="1"/>
    <col min="9768" max="9984" width="9" style="1"/>
    <col min="9985" max="9985" width="10.625" style="1" customWidth="1"/>
    <col min="9986" max="10003" width="2" style="1" customWidth="1"/>
    <col min="10004" max="10023" width="4.75" style="1" customWidth="1"/>
    <col min="10024" max="10240" width="9" style="1"/>
    <col min="10241" max="10241" width="10.625" style="1" customWidth="1"/>
    <col min="10242" max="10259" width="2" style="1" customWidth="1"/>
    <col min="10260" max="10279" width="4.75" style="1" customWidth="1"/>
    <col min="10280" max="10496" width="9" style="1"/>
    <col min="10497" max="10497" width="10.625" style="1" customWidth="1"/>
    <col min="10498" max="10515" width="2" style="1" customWidth="1"/>
    <col min="10516" max="10535" width="4.75" style="1" customWidth="1"/>
    <col min="10536" max="10752" width="9" style="1"/>
    <col min="10753" max="10753" width="10.625" style="1" customWidth="1"/>
    <col min="10754" max="10771" width="2" style="1" customWidth="1"/>
    <col min="10772" max="10791" width="4.75" style="1" customWidth="1"/>
    <col min="10792" max="11008" width="9" style="1"/>
    <col min="11009" max="11009" width="10.625" style="1" customWidth="1"/>
    <col min="11010" max="11027" width="2" style="1" customWidth="1"/>
    <col min="11028" max="11047" width="4.75" style="1" customWidth="1"/>
    <col min="11048" max="11264" width="9" style="1"/>
    <col min="11265" max="11265" width="10.625" style="1" customWidth="1"/>
    <col min="11266" max="11283" width="2" style="1" customWidth="1"/>
    <col min="11284" max="11303" width="4.75" style="1" customWidth="1"/>
    <col min="11304" max="11520" width="9" style="1"/>
    <col min="11521" max="11521" width="10.625" style="1" customWidth="1"/>
    <col min="11522" max="11539" width="2" style="1" customWidth="1"/>
    <col min="11540" max="11559" width="4.75" style="1" customWidth="1"/>
    <col min="11560" max="11776" width="9" style="1"/>
    <col min="11777" max="11777" width="10.625" style="1" customWidth="1"/>
    <col min="11778" max="11795" width="2" style="1" customWidth="1"/>
    <col min="11796" max="11815" width="4.75" style="1" customWidth="1"/>
    <col min="11816" max="12032" width="9" style="1"/>
    <col min="12033" max="12033" width="10.625" style="1" customWidth="1"/>
    <col min="12034" max="12051" width="2" style="1" customWidth="1"/>
    <col min="12052" max="12071" width="4.75" style="1" customWidth="1"/>
    <col min="12072" max="12288" width="9" style="1"/>
    <col min="12289" max="12289" width="10.625" style="1" customWidth="1"/>
    <col min="12290" max="12307" width="2" style="1" customWidth="1"/>
    <col min="12308" max="12327" width="4.75" style="1" customWidth="1"/>
    <col min="12328" max="12544" width="9" style="1"/>
    <col min="12545" max="12545" width="10.625" style="1" customWidth="1"/>
    <col min="12546" max="12563" width="2" style="1" customWidth="1"/>
    <col min="12564" max="12583" width="4.75" style="1" customWidth="1"/>
    <col min="12584" max="12800" width="9" style="1"/>
    <col min="12801" max="12801" width="10.625" style="1" customWidth="1"/>
    <col min="12802" max="12819" width="2" style="1" customWidth="1"/>
    <col min="12820" max="12839" width="4.75" style="1" customWidth="1"/>
    <col min="12840" max="13056" width="9" style="1"/>
    <col min="13057" max="13057" width="10.625" style="1" customWidth="1"/>
    <col min="13058" max="13075" width="2" style="1" customWidth="1"/>
    <col min="13076" max="13095" width="4.75" style="1" customWidth="1"/>
    <col min="13096" max="13312" width="9" style="1"/>
    <col min="13313" max="13313" width="10.625" style="1" customWidth="1"/>
    <col min="13314" max="13331" width="2" style="1" customWidth="1"/>
    <col min="13332" max="13351" width="4.75" style="1" customWidth="1"/>
    <col min="13352" max="13568" width="9" style="1"/>
    <col min="13569" max="13569" width="10.625" style="1" customWidth="1"/>
    <col min="13570" max="13587" width="2" style="1" customWidth="1"/>
    <col min="13588" max="13607" width="4.75" style="1" customWidth="1"/>
    <col min="13608" max="13824" width="9" style="1"/>
    <col min="13825" max="13825" width="10.625" style="1" customWidth="1"/>
    <col min="13826" max="13843" width="2" style="1" customWidth="1"/>
    <col min="13844" max="13863" width="4.75" style="1" customWidth="1"/>
    <col min="13864" max="14080" width="9" style="1"/>
    <col min="14081" max="14081" width="10.625" style="1" customWidth="1"/>
    <col min="14082" max="14099" width="2" style="1" customWidth="1"/>
    <col min="14100" max="14119" width="4.75" style="1" customWidth="1"/>
    <col min="14120" max="14336" width="9" style="1"/>
    <col min="14337" max="14337" width="10.625" style="1" customWidth="1"/>
    <col min="14338" max="14355" width="2" style="1" customWidth="1"/>
    <col min="14356" max="14375" width="4.75" style="1" customWidth="1"/>
    <col min="14376" max="14592" width="9" style="1"/>
    <col min="14593" max="14593" width="10.625" style="1" customWidth="1"/>
    <col min="14594" max="14611" width="2" style="1" customWidth="1"/>
    <col min="14612" max="14631" width="4.75" style="1" customWidth="1"/>
    <col min="14632" max="14848" width="9" style="1"/>
    <col min="14849" max="14849" width="10.625" style="1" customWidth="1"/>
    <col min="14850" max="14867" width="2" style="1" customWidth="1"/>
    <col min="14868" max="14887" width="4.75" style="1" customWidth="1"/>
    <col min="14888" max="15104" width="9" style="1"/>
    <col min="15105" max="15105" width="10.625" style="1" customWidth="1"/>
    <col min="15106" max="15123" width="2" style="1" customWidth="1"/>
    <col min="15124" max="15143" width="4.75" style="1" customWidth="1"/>
    <col min="15144" max="15360" width="9" style="1"/>
    <col min="15361" max="15361" width="10.625" style="1" customWidth="1"/>
    <col min="15362" max="15379" width="2" style="1" customWidth="1"/>
    <col min="15380" max="15399" width="4.75" style="1" customWidth="1"/>
    <col min="15400" max="15616" width="9" style="1"/>
    <col min="15617" max="15617" width="10.625" style="1" customWidth="1"/>
    <col min="15618" max="15635" width="2" style="1" customWidth="1"/>
    <col min="15636" max="15655" width="4.75" style="1" customWidth="1"/>
    <col min="15656" max="15872" width="9" style="1"/>
    <col min="15873" max="15873" width="10.625" style="1" customWidth="1"/>
    <col min="15874" max="15891" width="2" style="1" customWidth="1"/>
    <col min="15892" max="15911" width="4.75" style="1" customWidth="1"/>
    <col min="15912" max="16128" width="9" style="1"/>
    <col min="16129" max="16129" width="10.625" style="1" customWidth="1"/>
    <col min="16130" max="16147" width="2" style="1" customWidth="1"/>
    <col min="16148" max="16167" width="4.75" style="1" customWidth="1"/>
    <col min="16168" max="16384" width="9" style="1"/>
  </cols>
  <sheetData>
    <row r="1" spans="1:41" ht="26.1" customHeight="1" thickBot="1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9" t="s">
        <v>1</v>
      </c>
      <c r="K1" s="239"/>
      <c r="L1" s="239"/>
      <c r="M1" s="73"/>
      <c r="V1" s="240" t="s">
        <v>2</v>
      </c>
      <c r="W1" s="240"/>
      <c r="X1" s="240"/>
      <c r="Y1" s="240"/>
      <c r="Z1" s="240"/>
      <c r="AA1" s="240"/>
      <c r="AB1" s="2"/>
      <c r="AC1" s="3"/>
      <c r="AD1" s="241"/>
      <c r="AE1" s="241"/>
      <c r="AF1" s="242">
        <v>2013</v>
      </c>
      <c r="AG1" s="242"/>
      <c r="AH1" s="74" t="s">
        <v>3</v>
      </c>
      <c r="AI1" s="243">
        <v>5</v>
      </c>
      <c r="AJ1" s="243"/>
      <c r="AK1" s="74" t="s">
        <v>4</v>
      </c>
      <c r="AL1" s="4">
        <v>30</v>
      </c>
      <c r="AM1" s="5" t="s">
        <v>5</v>
      </c>
    </row>
    <row r="2" spans="1:41" ht="15.95" customHeight="1" x14ac:dyDescent="0.2">
      <c r="A2" s="238"/>
      <c r="B2" s="238"/>
      <c r="C2" s="238"/>
      <c r="D2" s="238"/>
      <c r="E2" s="238"/>
      <c r="F2" s="238"/>
      <c r="G2" s="238"/>
      <c r="H2" s="238"/>
      <c r="I2" s="238"/>
      <c r="J2" s="239"/>
      <c r="K2" s="239"/>
      <c r="L2" s="239"/>
      <c r="M2" s="73"/>
      <c r="V2" s="244" t="s">
        <v>6</v>
      </c>
      <c r="W2" s="244"/>
      <c r="X2" s="244"/>
      <c r="Y2" s="244"/>
      <c r="Z2" s="244"/>
      <c r="AA2" s="244"/>
      <c r="AB2" s="81"/>
      <c r="AD2" s="245" t="s">
        <v>7</v>
      </c>
      <c r="AE2" s="245"/>
      <c r="AF2" s="246"/>
      <c r="AG2" s="246"/>
      <c r="AH2" s="246"/>
      <c r="AI2" s="246"/>
      <c r="AJ2" s="246"/>
      <c r="AK2" s="246"/>
      <c r="AL2" s="246"/>
      <c r="AM2" s="246"/>
    </row>
    <row r="3" spans="1:41" ht="15.95" customHeight="1" x14ac:dyDescent="0.15">
      <c r="A3" s="1" t="s">
        <v>8</v>
      </c>
      <c r="T3" s="1" t="s">
        <v>9</v>
      </c>
      <c r="AD3" s="126"/>
      <c r="AE3" s="126"/>
      <c r="AF3" s="247"/>
      <c r="AG3" s="247"/>
      <c r="AH3" s="247"/>
      <c r="AI3" s="247"/>
      <c r="AJ3" s="247"/>
      <c r="AK3" s="247"/>
      <c r="AL3" s="247"/>
      <c r="AM3" s="247"/>
    </row>
    <row r="4" spans="1:41" ht="18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234"/>
      <c r="U4" s="234"/>
      <c r="V4" s="234"/>
      <c r="AD4" s="126" t="s">
        <v>10</v>
      </c>
      <c r="AE4" s="126"/>
      <c r="AF4" s="235"/>
      <c r="AG4" s="235"/>
      <c r="AH4" s="235"/>
      <c r="AI4" s="235"/>
      <c r="AJ4" s="235"/>
      <c r="AK4" s="235"/>
      <c r="AL4" s="235"/>
      <c r="AM4" s="6" t="s">
        <v>11</v>
      </c>
      <c r="AO4" s="64"/>
    </row>
    <row r="5" spans="1:41" ht="3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7"/>
      <c r="U5" s="7"/>
      <c r="V5" s="7"/>
      <c r="AD5" s="126" t="s">
        <v>12</v>
      </c>
      <c r="AE5" s="126"/>
      <c r="AF5" s="236"/>
      <c r="AG5" s="236"/>
      <c r="AH5" s="236"/>
      <c r="AI5" s="236"/>
      <c r="AJ5" s="236"/>
      <c r="AK5" s="236"/>
      <c r="AL5" s="236"/>
      <c r="AM5" s="236"/>
    </row>
    <row r="6" spans="1:41" ht="18" customHeight="1" x14ac:dyDescent="0.15">
      <c r="A6" s="8" t="s">
        <v>13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AD6" s="126"/>
      <c r="AE6" s="126"/>
      <c r="AF6" s="236"/>
      <c r="AG6" s="236"/>
      <c r="AH6" s="236"/>
      <c r="AI6" s="236"/>
      <c r="AJ6" s="236"/>
      <c r="AK6" s="236"/>
      <c r="AL6" s="236"/>
      <c r="AM6" s="236"/>
    </row>
    <row r="7" spans="1:41" ht="16.5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11"/>
      <c r="X7" s="11"/>
      <c r="Y7" s="9"/>
      <c r="Z7" s="9"/>
      <c r="AA7" s="9"/>
      <c r="AB7" s="11"/>
      <c r="AC7" s="9"/>
      <c r="AD7" s="11"/>
      <c r="AE7" s="9"/>
      <c r="AF7" s="9"/>
      <c r="AG7" s="9"/>
      <c r="AH7" s="9"/>
      <c r="AI7" s="11"/>
      <c r="AJ7" s="11"/>
      <c r="AK7" s="9"/>
      <c r="AL7" s="9"/>
      <c r="AM7" s="9"/>
    </row>
    <row r="8" spans="1:41" s="12" customFormat="1" ht="18" customHeight="1" x14ac:dyDescent="0.15">
      <c r="A8" s="209" t="s">
        <v>14</v>
      </c>
      <c r="B8" s="212" t="s">
        <v>15</v>
      </c>
      <c r="C8" s="203"/>
      <c r="D8" s="203" t="s">
        <v>16</v>
      </c>
      <c r="E8" s="203"/>
      <c r="F8" s="203" t="s">
        <v>17</v>
      </c>
      <c r="G8" s="203"/>
      <c r="H8" s="203" t="s">
        <v>18</v>
      </c>
      <c r="I8" s="203"/>
      <c r="J8" s="203" t="s">
        <v>19</v>
      </c>
      <c r="K8" s="203"/>
      <c r="L8" s="203" t="s">
        <v>16</v>
      </c>
      <c r="M8" s="203"/>
      <c r="N8" s="203" t="s">
        <v>17</v>
      </c>
      <c r="O8" s="203"/>
      <c r="P8" s="203" t="s">
        <v>18</v>
      </c>
      <c r="Q8" s="203"/>
      <c r="R8" s="203" t="s">
        <v>20</v>
      </c>
      <c r="S8" s="204"/>
      <c r="T8" s="205" t="s">
        <v>21</v>
      </c>
      <c r="U8" s="206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8"/>
    </row>
    <row r="9" spans="1:41" ht="18" customHeight="1" x14ac:dyDescent="0.15">
      <c r="A9" s="210"/>
      <c r="B9" s="213" t="str">
        <f>IF(AC17="","",LEFT(RIGHT(" \" &amp; $AC$17,9),1))</f>
        <v xml:space="preserve"> </v>
      </c>
      <c r="C9" s="214"/>
      <c r="D9" s="219" t="str">
        <f>IF(AC17="","",LEFT(RIGHT(" \" &amp; $AC$17,8),1))</f>
        <v>\</v>
      </c>
      <c r="E9" s="219"/>
      <c r="F9" s="219" t="str">
        <f>IF(AC17="","",LEFT(RIGHT(" \" &amp; $AC$17,7),1))</f>
        <v>1</v>
      </c>
      <c r="G9" s="219"/>
      <c r="H9" s="219" t="str">
        <f>IF(AC17="","",LEFT(RIGHT(" \" &amp; $AC$17,6),1))</f>
        <v>3</v>
      </c>
      <c r="I9" s="219"/>
      <c r="J9" s="219" t="str">
        <f>IF(AC17="","",LEFT(RIGHT(" \" &amp; $AC$17,5),1))</f>
        <v>5</v>
      </c>
      <c r="K9" s="219"/>
      <c r="L9" s="219" t="str">
        <f>IF(AC17="","",LEFT(RIGHT(" \" &amp; $AC$17,4),1))</f>
        <v>0</v>
      </c>
      <c r="M9" s="219"/>
      <c r="N9" s="219" t="str">
        <f>IF(AC17="","",LEFT(RIGHT(" \" &amp; $AC$17,3),1))</f>
        <v>0</v>
      </c>
      <c r="O9" s="219"/>
      <c r="P9" s="219" t="str">
        <f>IF(AC17="","",LEFT(RIGHT(" \" &amp; $AC$17,2),1))</f>
        <v>0</v>
      </c>
      <c r="Q9" s="219"/>
      <c r="R9" s="214" t="str">
        <f>IF(AC17="","",LEFT(RIGHT(" \" &amp; $AC$17,1),1))</f>
        <v>0</v>
      </c>
      <c r="S9" s="222"/>
      <c r="T9" s="185"/>
      <c r="U9" s="225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7"/>
      <c r="AM9" s="228"/>
    </row>
    <row r="10" spans="1:41" ht="18" customHeight="1" x14ac:dyDescent="0.15">
      <c r="A10" s="210"/>
      <c r="B10" s="215"/>
      <c r="C10" s="216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16"/>
      <c r="S10" s="223"/>
      <c r="T10" s="185"/>
      <c r="U10" s="229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1"/>
      <c r="AL10" s="232" t="s">
        <v>22</v>
      </c>
      <c r="AM10" s="233"/>
    </row>
    <row r="11" spans="1:41" ht="18" customHeight="1" thickBot="1" x14ac:dyDescent="0.2">
      <c r="A11" s="211"/>
      <c r="B11" s="217"/>
      <c r="C11" s="218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18"/>
      <c r="S11" s="224"/>
      <c r="T11" s="185"/>
      <c r="U11" s="146" t="s">
        <v>23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65"/>
      <c r="AH11" s="148" t="s">
        <v>24</v>
      </c>
      <c r="AI11" s="148"/>
      <c r="AJ11" s="148"/>
      <c r="AK11" s="149"/>
      <c r="AL11" s="13"/>
      <c r="AM11" s="14" t="s">
        <v>25</v>
      </c>
    </row>
    <row r="12" spans="1:41" ht="18.95" customHeight="1" x14ac:dyDescent="0.15">
      <c r="A12" s="190" t="s">
        <v>26</v>
      </c>
      <c r="B12" s="117" t="s">
        <v>27</v>
      </c>
      <c r="C12" s="118"/>
      <c r="D12" s="85"/>
      <c r="E12" s="85"/>
      <c r="F12" s="85"/>
      <c r="G12" s="86"/>
      <c r="H12" s="117" t="s">
        <v>28</v>
      </c>
      <c r="I12" s="118"/>
      <c r="J12" s="85"/>
      <c r="K12" s="76"/>
      <c r="L12" s="85"/>
      <c r="M12" s="86"/>
      <c r="N12" s="117" t="s">
        <v>29</v>
      </c>
      <c r="O12" s="118"/>
      <c r="P12" s="85"/>
      <c r="Q12" s="85"/>
      <c r="R12" s="85"/>
      <c r="S12" s="83"/>
      <c r="T12" s="76" t="s">
        <v>30</v>
      </c>
      <c r="U12" s="85"/>
      <c r="V12" s="83"/>
      <c r="W12" s="76" t="s">
        <v>31</v>
      </c>
      <c r="X12" s="85"/>
      <c r="Y12" s="83"/>
      <c r="Z12" s="76" t="s">
        <v>32</v>
      </c>
      <c r="AA12" s="85"/>
      <c r="AB12" s="83"/>
      <c r="AC12" s="85" t="s">
        <v>33</v>
      </c>
      <c r="AD12" s="85"/>
      <c r="AE12" s="15"/>
      <c r="AF12" s="16"/>
      <c r="AG12" s="17"/>
      <c r="AH12" s="18" t="s">
        <v>34</v>
      </c>
      <c r="AI12" s="18"/>
      <c r="AJ12" s="17"/>
      <c r="AK12" s="19" t="s">
        <v>35</v>
      </c>
      <c r="AL12" s="192"/>
      <c r="AM12" s="193"/>
    </row>
    <row r="13" spans="1:41" ht="18.95" customHeight="1" x14ac:dyDescent="0.15">
      <c r="A13" s="191"/>
      <c r="B13" s="120" t="s">
        <v>36</v>
      </c>
      <c r="C13" s="121"/>
      <c r="D13" s="121"/>
      <c r="E13" s="121"/>
      <c r="F13" s="121"/>
      <c r="G13" s="122"/>
      <c r="H13" s="194" t="s">
        <v>37</v>
      </c>
      <c r="I13" s="195"/>
      <c r="J13" s="195"/>
      <c r="K13" s="195"/>
      <c r="L13" s="195"/>
      <c r="M13" s="196"/>
      <c r="N13" s="197" t="s">
        <v>38</v>
      </c>
      <c r="O13" s="198"/>
      <c r="P13" s="198"/>
      <c r="Q13" s="198"/>
      <c r="R13" s="198"/>
      <c r="S13" s="199"/>
      <c r="T13" s="20"/>
      <c r="U13" s="3"/>
      <c r="V13" s="88"/>
      <c r="W13" s="194" t="s">
        <v>39</v>
      </c>
      <c r="X13" s="195"/>
      <c r="Y13" s="196"/>
      <c r="Z13" s="120" t="s">
        <v>40</v>
      </c>
      <c r="AA13" s="121"/>
      <c r="AB13" s="122"/>
      <c r="AC13" s="177" t="s">
        <v>41</v>
      </c>
      <c r="AD13" s="178"/>
      <c r="AE13" s="179"/>
      <c r="AF13" s="21"/>
      <c r="AG13" s="22"/>
      <c r="AH13" s="183" t="s">
        <v>42</v>
      </c>
      <c r="AI13" s="184"/>
      <c r="AJ13" s="185"/>
      <c r="AK13" s="132" t="s">
        <v>43</v>
      </c>
      <c r="AL13" s="133"/>
      <c r="AM13" s="186"/>
    </row>
    <row r="14" spans="1:41" ht="15" customHeight="1" x14ac:dyDescent="0.15">
      <c r="A14" s="66">
        <v>41557</v>
      </c>
      <c r="B14" s="23"/>
      <c r="C14" s="23"/>
      <c r="D14" s="23"/>
      <c r="E14" s="23"/>
      <c r="F14" s="23"/>
      <c r="G14" s="24"/>
      <c r="H14" s="23"/>
      <c r="I14" s="23"/>
      <c r="J14" s="23"/>
      <c r="K14" s="23"/>
      <c r="L14" s="23"/>
      <c r="M14" s="24"/>
      <c r="N14" s="200"/>
      <c r="O14" s="201"/>
      <c r="P14" s="201"/>
      <c r="Q14" s="201"/>
      <c r="R14" s="201"/>
      <c r="S14" s="202"/>
      <c r="T14" s="187" t="s">
        <v>44</v>
      </c>
      <c r="U14" s="188"/>
      <c r="V14" s="189"/>
      <c r="W14" s="23"/>
      <c r="X14" s="23"/>
      <c r="Y14" s="24"/>
      <c r="Z14" s="132" t="s">
        <v>45</v>
      </c>
      <c r="AA14" s="133"/>
      <c r="AB14" s="186"/>
      <c r="AC14" s="180"/>
      <c r="AD14" s="181"/>
      <c r="AE14" s="182"/>
      <c r="AF14" s="21"/>
      <c r="AG14" s="25"/>
      <c r="AH14" s="26"/>
      <c r="AI14" s="82"/>
      <c r="AJ14" s="27"/>
      <c r="AK14" s="114" t="s">
        <v>46</v>
      </c>
      <c r="AL14" s="115"/>
      <c r="AM14" s="116"/>
    </row>
    <row r="15" spans="1:41" ht="24" customHeight="1" thickBot="1" x14ac:dyDescent="0.2">
      <c r="A15" s="28" t="s">
        <v>47</v>
      </c>
      <c r="B15" s="167">
        <v>10000000</v>
      </c>
      <c r="C15" s="168"/>
      <c r="D15" s="168"/>
      <c r="E15" s="168"/>
      <c r="F15" s="168"/>
      <c r="G15" s="170"/>
      <c r="H15" s="167">
        <v>10000000</v>
      </c>
      <c r="I15" s="168"/>
      <c r="J15" s="168"/>
      <c r="K15" s="168"/>
      <c r="L15" s="168"/>
      <c r="M15" s="170"/>
      <c r="N15" s="167">
        <v>100</v>
      </c>
      <c r="O15" s="168"/>
      <c r="P15" s="168"/>
      <c r="Q15" s="168"/>
      <c r="R15" s="175" t="s">
        <v>48</v>
      </c>
      <c r="S15" s="176"/>
      <c r="T15" s="150">
        <f>IF(OR(B15="",H15=""),"",H15*N15/100)</f>
        <v>10000000</v>
      </c>
      <c r="U15" s="151"/>
      <c r="V15" s="152"/>
      <c r="W15" s="167">
        <v>9000000</v>
      </c>
      <c r="X15" s="168"/>
      <c r="Y15" s="170"/>
      <c r="Z15" s="164">
        <f>IF(T15="","",T15-W15)</f>
        <v>1000000</v>
      </c>
      <c r="AA15" s="165"/>
      <c r="AB15" s="166"/>
      <c r="AC15" s="167">
        <v>1000000</v>
      </c>
      <c r="AD15" s="168"/>
      <c r="AE15" s="169"/>
      <c r="AF15" s="29"/>
      <c r="AG15" s="30"/>
      <c r="AH15" s="81"/>
      <c r="AI15" s="81"/>
      <c r="AJ15" s="30"/>
      <c r="AK15" s="31"/>
      <c r="AL15" s="32"/>
      <c r="AM15" s="33"/>
    </row>
    <row r="16" spans="1:41" ht="24" customHeight="1" x14ac:dyDescent="0.15">
      <c r="A16" s="34" t="s">
        <v>49</v>
      </c>
      <c r="B16" s="150">
        <f>IF(B15="","",IF(A14&lt;=41547,ROUNDDOWN(B15*0.05,0),ROUNDDOWN(B15*0.08,0)))</f>
        <v>800000</v>
      </c>
      <c r="C16" s="151"/>
      <c r="D16" s="151"/>
      <c r="E16" s="151"/>
      <c r="F16" s="151"/>
      <c r="G16" s="152"/>
      <c r="H16" s="35"/>
      <c r="I16" s="35"/>
      <c r="J16" s="36"/>
      <c r="K16" s="36"/>
      <c r="L16" s="36"/>
      <c r="M16" s="36"/>
      <c r="N16" s="35"/>
      <c r="O16" s="35"/>
      <c r="P16" s="36"/>
      <c r="Q16" s="36"/>
      <c r="R16" s="36"/>
      <c r="S16" s="36"/>
      <c r="T16" s="37"/>
      <c r="U16" s="37"/>
      <c r="V16" s="38"/>
      <c r="W16" s="167">
        <v>450000</v>
      </c>
      <c r="X16" s="168"/>
      <c r="Y16" s="170"/>
      <c r="Z16" s="171" t="s">
        <v>50</v>
      </c>
      <c r="AA16" s="172"/>
      <c r="AB16" s="173"/>
      <c r="AC16" s="151">
        <f>IF(AC15="","",IF(A14&lt;=41547,ROUNDDOWN(AC15*0.05,0),ROUNDDOWN(AC15*0.08,0)))</f>
        <v>80000</v>
      </c>
      <c r="AD16" s="151"/>
      <c r="AE16" s="174"/>
      <c r="AF16" s="29"/>
      <c r="AG16" s="30"/>
      <c r="AH16" s="39"/>
      <c r="AI16" s="40"/>
      <c r="AJ16" s="41"/>
      <c r="AK16" s="42"/>
      <c r="AL16" s="43"/>
      <c r="AM16" s="44"/>
    </row>
    <row r="17" spans="1:39" ht="24" customHeight="1" thickBot="1" x14ac:dyDescent="0.2">
      <c r="A17" s="45" t="s">
        <v>51</v>
      </c>
      <c r="B17" s="150">
        <f>IF(B15="","",B15+B16)</f>
        <v>10800000</v>
      </c>
      <c r="C17" s="151"/>
      <c r="D17" s="151"/>
      <c r="E17" s="151"/>
      <c r="F17" s="151"/>
      <c r="G17" s="152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  <c r="U17" s="47"/>
      <c r="V17" s="48"/>
      <c r="W17" s="153">
        <f>IF(W15="","",W15+W16)</f>
        <v>9450000</v>
      </c>
      <c r="X17" s="154"/>
      <c r="Y17" s="154"/>
      <c r="Z17" s="155">
        <f>IF(AC16="","",IF(AC15+W15=B15,IF(A14&lt;=41547,0,B15*0.08-W16-AC16),""))</f>
        <v>270000</v>
      </c>
      <c r="AA17" s="156"/>
      <c r="AB17" s="157"/>
      <c r="AC17" s="154">
        <f>IF(AC15="","",IF(W15+AC15=B15,AC15+AC16+Z17,AC15+AC16))</f>
        <v>1350000</v>
      </c>
      <c r="AD17" s="154"/>
      <c r="AE17" s="158"/>
      <c r="AF17" s="29"/>
      <c r="AG17" s="30"/>
      <c r="AH17" s="26"/>
      <c r="AI17" s="82"/>
      <c r="AJ17" s="82"/>
      <c r="AK17" s="42"/>
      <c r="AL17" s="43"/>
      <c r="AM17" s="44"/>
    </row>
    <row r="18" spans="1:39" ht="27.95" customHeight="1" x14ac:dyDescent="0.15">
      <c r="A18" s="78"/>
      <c r="B18" s="159" t="s">
        <v>52</v>
      </c>
      <c r="C18" s="160"/>
      <c r="D18" s="161"/>
      <c r="E18" s="162"/>
      <c r="F18" s="162"/>
      <c r="G18" s="163"/>
      <c r="H18" s="77"/>
      <c r="I18" s="77"/>
      <c r="J18" s="77"/>
      <c r="K18" s="77"/>
      <c r="L18" s="77"/>
      <c r="M18" s="77"/>
      <c r="N18" s="77"/>
      <c r="O18" s="81"/>
      <c r="P18" s="81"/>
      <c r="Q18" s="81"/>
      <c r="R18" s="81"/>
      <c r="S18" s="81"/>
      <c r="T18" s="77"/>
      <c r="U18" s="77"/>
      <c r="V18" s="49"/>
      <c r="W18" s="50" t="s">
        <v>53</v>
      </c>
      <c r="X18" s="161"/>
      <c r="Y18" s="163"/>
      <c r="Z18" s="51"/>
      <c r="AA18" s="51"/>
      <c r="AB18" s="77"/>
      <c r="AC18" s="77"/>
      <c r="AD18" s="81"/>
      <c r="AE18" s="81"/>
      <c r="AF18" s="81"/>
      <c r="AG18" s="81"/>
      <c r="AH18" s="81"/>
      <c r="AI18" s="81"/>
      <c r="AJ18" s="41"/>
      <c r="AK18" s="52" t="s">
        <v>53</v>
      </c>
      <c r="AL18" s="136"/>
      <c r="AM18" s="137"/>
    </row>
    <row r="19" spans="1:39" ht="5.0999999999999996" customHeight="1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1"/>
      <c r="T19" s="81"/>
      <c r="U19" s="81"/>
      <c r="V19" s="82"/>
      <c r="W19" s="82"/>
      <c r="X19" s="82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L19" s="81"/>
      <c r="AM19" s="81"/>
    </row>
    <row r="20" spans="1:39" ht="17.850000000000001" customHeight="1" x14ac:dyDescent="0.15">
      <c r="A20" s="114" t="s">
        <v>54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53"/>
      <c r="S20" s="54"/>
      <c r="T20" s="55"/>
      <c r="U20" s="105" t="s">
        <v>55</v>
      </c>
      <c r="V20" s="106"/>
      <c r="W20" s="106"/>
      <c r="X20" s="107"/>
      <c r="Y20" s="56"/>
      <c r="Z20" s="3"/>
      <c r="AA20" s="3"/>
      <c r="AB20" s="121"/>
      <c r="AC20" s="121"/>
      <c r="AD20" s="121"/>
      <c r="AE20" s="121"/>
      <c r="AF20" s="121"/>
      <c r="AG20" s="121"/>
      <c r="AH20" s="121"/>
      <c r="AI20" s="121"/>
      <c r="AJ20" s="81"/>
      <c r="AK20" s="81"/>
      <c r="AL20" s="138"/>
      <c r="AM20" s="138"/>
    </row>
    <row r="21" spans="1:39" ht="17.850000000000001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1"/>
      <c r="R21" s="57"/>
      <c r="S21" s="58"/>
      <c r="T21" s="59"/>
      <c r="U21" s="127" t="s">
        <v>56</v>
      </c>
      <c r="V21" s="128"/>
      <c r="W21" s="128"/>
      <c r="X21" s="129"/>
      <c r="Y21" s="58"/>
      <c r="Z21" s="58"/>
      <c r="AA21" s="58"/>
      <c r="AB21" s="133"/>
      <c r="AC21" s="133"/>
      <c r="AD21" s="133"/>
      <c r="AE21" s="133"/>
      <c r="AF21" s="133"/>
      <c r="AG21" s="133"/>
      <c r="AH21" s="133"/>
      <c r="AI21" s="133"/>
      <c r="AJ21" s="82"/>
      <c r="AK21" s="82"/>
      <c r="AL21" s="145"/>
      <c r="AM21" s="145"/>
    </row>
    <row r="22" spans="1:39" ht="15.6" customHeight="1" x14ac:dyDescent="0.15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  <c r="R22" s="114" t="s">
        <v>57</v>
      </c>
      <c r="S22" s="115"/>
      <c r="T22" s="115"/>
      <c r="U22" s="115"/>
      <c r="V22" s="115"/>
      <c r="W22" s="116"/>
      <c r="X22" s="114" t="s">
        <v>58</v>
      </c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6"/>
    </row>
    <row r="23" spans="1:39" ht="13.5" x14ac:dyDescent="0.15">
      <c r="A23" s="114" t="s">
        <v>59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6"/>
      <c r="R23" s="117"/>
      <c r="S23" s="118"/>
      <c r="T23" s="118"/>
      <c r="U23" s="118"/>
      <c r="V23" s="118"/>
      <c r="W23" s="119"/>
      <c r="X23" s="114" t="s">
        <v>60</v>
      </c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6"/>
      <c r="AJ23" s="115" t="s">
        <v>61</v>
      </c>
      <c r="AK23" s="115"/>
      <c r="AL23" s="115"/>
      <c r="AM23" s="116"/>
    </row>
    <row r="24" spans="1:39" ht="13.5" x14ac:dyDescent="0.1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120"/>
      <c r="S24" s="121"/>
      <c r="T24" s="121"/>
      <c r="U24" s="121"/>
      <c r="V24" s="121"/>
      <c r="W24" s="12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3"/>
      <c r="AJ24" s="130"/>
      <c r="AK24" s="130"/>
      <c r="AL24" s="130"/>
      <c r="AM24" s="131"/>
    </row>
    <row r="25" spans="1:39" ht="13.5" customHeight="1" x14ac:dyDescent="0.15">
      <c r="A25" s="103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04"/>
      <c r="R25" s="120"/>
      <c r="S25" s="121"/>
      <c r="T25" s="121"/>
      <c r="U25" s="121"/>
      <c r="V25" s="121"/>
      <c r="W25" s="122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6"/>
      <c r="AJ25" s="117"/>
      <c r="AK25" s="118"/>
      <c r="AL25" s="134"/>
      <c r="AM25" s="135"/>
    </row>
    <row r="26" spans="1:39" ht="13.5" customHeight="1" x14ac:dyDescent="0.15">
      <c r="A26" s="103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04"/>
      <c r="R26" s="120"/>
      <c r="S26" s="121"/>
      <c r="T26" s="121"/>
      <c r="U26" s="121"/>
      <c r="V26" s="121"/>
      <c r="W26" s="122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8"/>
      <c r="AJ26" s="120"/>
      <c r="AK26" s="121"/>
      <c r="AL26" s="130"/>
      <c r="AM26" s="131"/>
    </row>
    <row r="27" spans="1:39" ht="13.5" customHeight="1" x14ac:dyDescent="0.15">
      <c r="A27" s="103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04"/>
      <c r="R27" s="120"/>
      <c r="S27" s="121"/>
      <c r="T27" s="121"/>
      <c r="U27" s="121"/>
      <c r="V27" s="121"/>
      <c r="W27" s="122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8"/>
      <c r="AJ27" s="120"/>
      <c r="AK27" s="121"/>
      <c r="AL27" s="130"/>
      <c r="AM27" s="131"/>
    </row>
    <row r="28" spans="1:39" ht="14.25" customHeight="1" x14ac:dyDescent="0.15">
      <c r="A28" s="10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04"/>
      <c r="R28" s="120"/>
      <c r="S28" s="121"/>
      <c r="T28" s="121"/>
      <c r="U28" s="121"/>
      <c r="V28" s="121"/>
      <c r="W28" s="122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  <c r="AJ28" s="132"/>
      <c r="AK28" s="133"/>
      <c r="AL28" s="130"/>
      <c r="AM28" s="131"/>
    </row>
    <row r="29" spans="1:39" ht="13.5" x14ac:dyDescent="0.15">
      <c r="A29" s="10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04"/>
      <c r="R29" s="108" t="s">
        <v>62</v>
      </c>
      <c r="S29" s="108"/>
      <c r="T29" s="108"/>
      <c r="U29" s="108"/>
      <c r="V29" s="108"/>
      <c r="W29" s="108" t="s">
        <v>63</v>
      </c>
      <c r="X29" s="108"/>
      <c r="Y29" s="108"/>
      <c r="Z29" s="108"/>
      <c r="AA29" s="108" t="s">
        <v>64</v>
      </c>
      <c r="AB29" s="108"/>
      <c r="AC29" s="108"/>
      <c r="AD29" s="108" t="s">
        <v>65</v>
      </c>
      <c r="AE29" s="108"/>
      <c r="AF29" s="108"/>
      <c r="AG29" s="108"/>
      <c r="AH29" s="108" t="s">
        <v>66</v>
      </c>
      <c r="AI29" s="108"/>
      <c r="AJ29" s="108" t="s">
        <v>67</v>
      </c>
      <c r="AK29" s="108"/>
      <c r="AL29" s="109"/>
      <c r="AM29" s="60" t="s">
        <v>68</v>
      </c>
    </row>
    <row r="30" spans="1:39" ht="9.9499999999999993" customHeight="1" x14ac:dyDescent="0.15">
      <c r="A30" s="103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04"/>
      <c r="R30" s="53"/>
      <c r="S30" s="54"/>
      <c r="T30" s="54"/>
      <c r="U30" s="54"/>
      <c r="V30" s="55"/>
      <c r="W30" s="53"/>
      <c r="X30" s="54"/>
      <c r="Y30" s="54"/>
      <c r="Z30" s="55"/>
      <c r="AA30" s="53"/>
      <c r="AB30" s="54"/>
      <c r="AC30" s="55"/>
      <c r="AD30" s="53"/>
      <c r="AE30" s="54"/>
      <c r="AF30" s="54"/>
      <c r="AG30" s="55"/>
      <c r="AH30" s="110"/>
      <c r="AI30" s="110"/>
      <c r="AJ30" s="110"/>
      <c r="AK30" s="110"/>
      <c r="AL30" s="112"/>
      <c r="AM30" s="97"/>
    </row>
    <row r="31" spans="1:39" ht="9.9499999999999993" customHeight="1" x14ac:dyDescent="0.15">
      <c r="A31" s="103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04"/>
      <c r="R31" s="100"/>
      <c r="S31" s="101"/>
      <c r="T31" s="101"/>
      <c r="U31" s="101"/>
      <c r="V31" s="102"/>
      <c r="W31" s="100"/>
      <c r="X31" s="101"/>
      <c r="Y31" s="101"/>
      <c r="Z31" s="102"/>
      <c r="AA31" s="100"/>
      <c r="AB31" s="101"/>
      <c r="AC31" s="102"/>
      <c r="AD31" s="100"/>
      <c r="AE31" s="101"/>
      <c r="AF31" s="101"/>
      <c r="AG31" s="102"/>
      <c r="AH31" s="110"/>
      <c r="AI31" s="110"/>
      <c r="AJ31" s="110"/>
      <c r="AK31" s="110"/>
      <c r="AL31" s="112"/>
      <c r="AM31" s="98"/>
    </row>
    <row r="32" spans="1:39" ht="9.9499999999999993" customHeight="1" x14ac:dyDescent="0.15">
      <c r="A32" s="103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04"/>
      <c r="R32" s="100"/>
      <c r="S32" s="101"/>
      <c r="T32" s="101"/>
      <c r="U32" s="101"/>
      <c r="V32" s="102"/>
      <c r="W32" s="100"/>
      <c r="X32" s="101"/>
      <c r="Y32" s="101"/>
      <c r="Z32" s="102"/>
      <c r="AA32" s="100"/>
      <c r="AB32" s="101"/>
      <c r="AC32" s="102"/>
      <c r="AD32" s="100"/>
      <c r="AE32" s="101"/>
      <c r="AF32" s="101"/>
      <c r="AG32" s="102"/>
      <c r="AH32" s="110"/>
      <c r="AI32" s="110"/>
      <c r="AJ32" s="110"/>
      <c r="AK32" s="110"/>
      <c r="AL32" s="112"/>
      <c r="AM32" s="98"/>
    </row>
    <row r="33" spans="1:39" ht="9.9499999999999993" customHeight="1" x14ac:dyDescent="0.15">
      <c r="A33" s="103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04"/>
      <c r="R33" s="100"/>
      <c r="S33" s="101"/>
      <c r="T33" s="101"/>
      <c r="U33" s="101"/>
      <c r="V33" s="102"/>
      <c r="W33" s="100"/>
      <c r="X33" s="101"/>
      <c r="Y33" s="101"/>
      <c r="Z33" s="102"/>
      <c r="AA33" s="100"/>
      <c r="AB33" s="101"/>
      <c r="AC33" s="102"/>
      <c r="AD33" s="100"/>
      <c r="AE33" s="101"/>
      <c r="AF33" s="101"/>
      <c r="AG33" s="102"/>
      <c r="AH33" s="110"/>
      <c r="AI33" s="110"/>
      <c r="AJ33" s="110"/>
      <c r="AK33" s="110"/>
      <c r="AL33" s="112"/>
      <c r="AM33" s="98"/>
    </row>
    <row r="34" spans="1:39" ht="9.9499999999999993" customHeight="1" x14ac:dyDescent="0.1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57"/>
      <c r="S34" s="58"/>
      <c r="T34" s="58"/>
      <c r="U34" s="58"/>
      <c r="V34" s="59"/>
      <c r="W34" s="57"/>
      <c r="X34" s="58"/>
      <c r="Y34" s="58"/>
      <c r="Z34" s="59"/>
      <c r="AA34" s="57"/>
      <c r="AB34" s="58"/>
      <c r="AC34" s="59"/>
      <c r="AD34" s="57"/>
      <c r="AE34" s="58"/>
      <c r="AF34" s="58"/>
      <c r="AG34" s="59"/>
      <c r="AH34" s="111"/>
      <c r="AI34" s="111"/>
      <c r="AJ34" s="111"/>
      <c r="AK34" s="111"/>
      <c r="AL34" s="113"/>
      <c r="AM34" s="99"/>
    </row>
    <row r="35" spans="1:39" ht="5.0999999999999996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1"/>
      <c r="R35" s="81"/>
      <c r="S35" s="81"/>
      <c r="AH35" s="81"/>
      <c r="AI35" s="81"/>
      <c r="AJ35" s="81"/>
      <c r="AK35" s="81"/>
      <c r="AL35" s="81"/>
    </row>
    <row r="36" spans="1:39" ht="13.5" customHeight="1" x14ac:dyDescent="0.15">
      <c r="A36" s="103" t="s">
        <v>69</v>
      </c>
      <c r="B36" s="104"/>
      <c r="C36" s="105" t="s">
        <v>70</v>
      </c>
      <c r="D36" s="106"/>
      <c r="E36" s="106"/>
      <c r="F36" s="106"/>
      <c r="G36" s="106"/>
      <c r="H36" s="106"/>
      <c r="I36" s="107"/>
      <c r="J36" s="105" t="s">
        <v>71</v>
      </c>
      <c r="K36" s="106"/>
      <c r="L36" s="106"/>
      <c r="M36" s="106"/>
      <c r="N36" s="106"/>
      <c r="O36" s="106"/>
      <c r="P36" s="107"/>
      <c r="Q36" s="56"/>
      <c r="R36" s="3"/>
      <c r="S36" s="72"/>
    </row>
    <row r="37" spans="1:39" ht="13.5" customHeight="1" x14ac:dyDescent="0.15">
      <c r="A37" s="92" t="s">
        <v>72</v>
      </c>
      <c r="B37" s="93"/>
      <c r="C37" s="94" t="s">
        <v>73</v>
      </c>
      <c r="D37" s="95"/>
      <c r="E37" s="95"/>
      <c r="F37" s="95"/>
      <c r="G37" s="95"/>
      <c r="H37" s="95"/>
      <c r="I37" s="96"/>
      <c r="J37" s="94" t="s">
        <v>74</v>
      </c>
      <c r="K37" s="95"/>
      <c r="L37" s="95"/>
      <c r="M37" s="95"/>
      <c r="N37" s="95"/>
      <c r="O37" s="95"/>
      <c r="P37" s="96"/>
      <c r="Q37" s="61"/>
      <c r="R37" s="62"/>
      <c r="S37" s="63"/>
    </row>
    <row r="38" spans="1:39" x14ac:dyDescent="0.15">
      <c r="Q38" s="81"/>
    </row>
  </sheetData>
  <protectedRanges>
    <protectedRange sqref="T4 B6 AI1 AL1 AF2:AF5 U8:U11 AL11 B15 H15 N15 W15 AC15 R31 W31 AA31 AD31" name="範囲1"/>
    <protectedRange sqref="AF1" name="範囲1_2"/>
  </protectedRanges>
  <mergeCells count="115">
    <mergeCell ref="T4:V4"/>
    <mergeCell ref="AD4:AE4"/>
    <mergeCell ref="AF4:AL4"/>
    <mergeCell ref="AD5:AE6"/>
    <mergeCell ref="AF5:AM6"/>
    <mergeCell ref="B6:V6"/>
    <mergeCell ref="A1:I2"/>
    <mergeCell ref="J1:L2"/>
    <mergeCell ref="V1:AA1"/>
    <mergeCell ref="AD1:AE1"/>
    <mergeCell ref="AF1:AG1"/>
    <mergeCell ref="AI1:AJ1"/>
    <mergeCell ref="V2:AA2"/>
    <mergeCell ref="AD2:AE3"/>
    <mergeCell ref="AF2:AM2"/>
    <mergeCell ref="AF3:AM3"/>
    <mergeCell ref="L8:M8"/>
    <mergeCell ref="N8:O8"/>
    <mergeCell ref="P8:Q8"/>
    <mergeCell ref="R8:S8"/>
    <mergeCell ref="T8:T11"/>
    <mergeCell ref="U8:AM8"/>
    <mergeCell ref="A8:A11"/>
    <mergeCell ref="B8:C8"/>
    <mergeCell ref="D8:E8"/>
    <mergeCell ref="F8:G8"/>
    <mergeCell ref="H8:I8"/>
    <mergeCell ref="J8:K8"/>
    <mergeCell ref="B9:C11"/>
    <mergeCell ref="D9:E11"/>
    <mergeCell ref="F9:G11"/>
    <mergeCell ref="H9:I11"/>
    <mergeCell ref="J9:K11"/>
    <mergeCell ref="L9:M11"/>
    <mergeCell ref="N9:O11"/>
    <mergeCell ref="P9:Q11"/>
    <mergeCell ref="R9:S11"/>
    <mergeCell ref="U9:AM9"/>
    <mergeCell ref="U10:AK10"/>
    <mergeCell ref="AL10:AM10"/>
    <mergeCell ref="T14:V14"/>
    <mergeCell ref="Z14:AB14"/>
    <mergeCell ref="AK14:AM14"/>
    <mergeCell ref="A12:A13"/>
    <mergeCell ref="B12:C12"/>
    <mergeCell ref="H12:I12"/>
    <mergeCell ref="N12:O12"/>
    <mergeCell ref="AL12:AM12"/>
    <mergeCell ref="B13:G13"/>
    <mergeCell ref="H13:M13"/>
    <mergeCell ref="N13:S14"/>
    <mergeCell ref="W13:Y13"/>
    <mergeCell ref="Z13:AB13"/>
    <mergeCell ref="U11:AF11"/>
    <mergeCell ref="AH11:AK11"/>
    <mergeCell ref="B17:G17"/>
    <mergeCell ref="W17:Y17"/>
    <mergeCell ref="Z17:AB17"/>
    <mergeCell ref="AC17:AE17"/>
    <mergeCell ref="B18:C18"/>
    <mergeCell ref="D18:G18"/>
    <mergeCell ref="X18:Y18"/>
    <mergeCell ref="Z15:AB15"/>
    <mergeCell ref="AC15:AE15"/>
    <mergeCell ref="B16:G16"/>
    <mergeCell ref="W16:Y16"/>
    <mergeCell ref="Z16:AB16"/>
    <mergeCell ref="AC16:AE16"/>
    <mergeCell ref="B15:G15"/>
    <mergeCell ref="H15:M15"/>
    <mergeCell ref="N15:Q15"/>
    <mergeCell ref="R15:S15"/>
    <mergeCell ref="T15:V15"/>
    <mergeCell ref="W15:Y15"/>
    <mergeCell ref="AC13:AE14"/>
    <mergeCell ref="AH13:AJ13"/>
    <mergeCell ref="AK13:AM13"/>
    <mergeCell ref="AL18:AM18"/>
    <mergeCell ref="A20:Q20"/>
    <mergeCell ref="U20:X20"/>
    <mergeCell ref="AB20:AI20"/>
    <mergeCell ref="AL20:AM20"/>
    <mergeCell ref="A21:Q22"/>
    <mergeCell ref="U21:X21"/>
    <mergeCell ref="AB21:AI21"/>
    <mergeCell ref="AL21:AM21"/>
    <mergeCell ref="R22:W22"/>
    <mergeCell ref="W29:Z29"/>
    <mergeCell ref="AA29:AC29"/>
    <mergeCell ref="AD29:AG29"/>
    <mergeCell ref="AH29:AI29"/>
    <mergeCell ref="AJ29:AL29"/>
    <mergeCell ref="AH30:AI34"/>
    <mergeCell ref="AJ30:AL34"/>
    <mergeCell ref="X22:AM22"/>
    <mergeCell ref="A23:Q23"/>
    <mergeCell ref="R23:W28"/>
    <mergeCell ref="X23:AI23"/>
    <mergeCell ref="AJ23:AM23"/>
    <mergeCell ref="A24:Q34"/>
    <mergeCell ref="AJ24:AM24"/>
    <mergeCell ref="AJ25:AK28"/>
    <mergeCell ref="AL25:AM28"/>
    <mergeCell ref="R29:V29"/>
    <mergeCell ref="A37:B37"/>
    <mergeCell ref="C37:I37"/>
    <mergeCell ref="J37:P37"/>
    <mergeCell ref="AM30:AM34"/>
    <mergeCell ref="R31:V33"/>
    <mergeCell ref="W31:Z33"/>
    <mergeCell ref="AA31:AC33"/>
    <mergeCell ref="AD31:AG33"/>
    <mergeCell ref="A36:B36"/>
    <mergeCell ref="C36:I36"/>
    <mergeCell ref="J36:P36"/>
  </mergeCells>
  <phoneticPr fontId="1"/>
  <conditionalFormatting sqref="A14">
    <cfRule type="expression" dxfId="1" priority="1" stopIfTrue="1">
      <formula>$A$14=""</formula>
    </cfRule>
  </conditionalFormatting>
  <printOptions horizontalCentered="1"/>
  <pageMargins left="0.19685039370078741" right="0.19685039370078741" top="0.59055118110236227" bottom="0" header="0.19685039370078741" footer="0.51181102362204722"/>
  <pageSetup paperSize="9" scale="97" orientation="landscape" r:id="rId1"/>
  <headerFooter alignWithMargins="0">
    <oddHeader>&amp;C&amp;"ＭＳ Ｐ明朝,標準"&amp;6▲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32</xdr:col>
                    <xdr:colOff>247650</xdr:colOff>
                    <xdr:row>10</xdr:row>
                    <xdr:rowOff>0</xdr:rowOff>
                  </from>
                  <to>
                    <xdr:col>33</xdr:col>
                    <xdr:colOff>238125</xdr:colOff>
                    <xdr:row>10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8"/>
  <sheetViews>
    <sheetView showGridLines="0" zoomScaleNormal="100" workbookViewId="0">
      <selection sqref="A1:U1"/>
    </sheetView>
  </sheetViews>
  <sheetFormatPr defaultRowHeight="12" x14ac:dyDescent="0.15"/>
  <cols>
    <col min="1" max="1" width="10.625" style="1" customWidth="1"/>
    <col min="2" max="19" width="2" style="1" customWidth="1"/>
    <col min="20" max="39" width="4.75" style="1" customWidth="1"/>
    <col min="40" max="256" width="9" style="1"/>
    <col min="257" max="257" width="10.625" style="1" customWidth="1"/>
    <col min="258" max="275" width="2" style="1" customWidth="1"/>
    <col min="276" max="295" width="4.75" style="1" customWidth="1"/>
    <col min="296" max="512" width="9" style="1"/>
    <col min="513" max="513" width="10.625" style="1" customWidth="1"/>
    <col min="514" max="531" width="2" style="1" customWidth="1"/>
    <col min="532" max="551" width="4.75" style="1" customWidth="1"/>
    <col min="552" max="768" width="9" style="1"/>
    <col min="769" max="769" width="10.625" style="1" customWidth="1"/>
    <col min="770" max="787" width="2" style="1" customWidth="1"/>
    <col min="788" max="807" width="4.75" style="1" customWidth="1"/>
    <col min="808" max="1024" width="9" style="1"/>
    <col min="1025" max="1025" width="10.625" style="1" customWidth="1"/>
    <col min="1026" max="1043" width="2" style="1" customWidth="1"/>
    <col min="1044" max="1063" width="4.75" style="1" customWidth="1"/>
    <col min="1064" max="1280" width="9" style="1"/>
    <col min="1281" max="1281" width="10.625" style="1" customWidth="1"/>
    <col min="1282" max="1299" width="2" style="1" customWidth="1"/>
    <col min="1300" max="1319" width="4.75" style="1" customWidth="1"/>
    <col min="1320" max="1536" width="9" style="1"/>
    <col min="1537" max="1537" width="10.625" style="1" customWidth="1"/>
    <col min="1538" max="1555" width="2" style="1" customWidth="1"/>
    <col min="1556" max="1575" width="4.75" style="1" customWidth="1"/>
    <col min="1576" max="1792" width="9" style="1"/>
    <col min="1793" max="1793" width="10.625" style="1" customWidth="1"/>
    <col min="1794" max="1811" width="2" style="1" customWidth="1"/>
    <col min="1812" max="1831" width="4.75" style="1" customWidth="1"/>
    <col min="1832" max="2048" width="9" style="1"/>
    <col min="2049" max="2049" width="10.625" style="1" customWidth="1"/>
    <col min="2050" max="2067" width="2" style="1" customWidth="1"/>
    <col min="2068" max="2087" width="4.75" style="1" customWidth="1"/>
    <col min="2088" max="2304" width="9" style="1"/>
    <col min="2305" max="2305" width="10.625" style="1" customWidth="1"/>
    <col min="2306" max="2323" width="2" style="1" customWidth="1"/>
    <col min="2324" max="2343" width="4.75" style="1" customWidth="1"/>
    <col min="2344" max="2560" width="9" style="1"/>
    <col min="2561" max="2561" width="10.625" style="1" customWidth="1"/>
    <col min="2562" max="2579" width="2" style="1" customWidth="1"/>
    <col min="2580" max="2599" width="4.75" style="1" customWidth="1"/>
    <col min="2600" max="2816" width="9" style="1"/>
    <col min="2817" max="2817" width="10.625" style="1" customWidth="1"/>
    <col min="2818" max="2835" width="2" style="1" customWidth="1"/>
    <col min="2836" max="2855" width="4.75" style="1" customWidth="1"/>
    <col min="2856" max="3072" width="9" style="1"/>
    <col min="3073" max="3073" width="10.625" style="1" customWidth="1"/>
    <col min="3074" max="3091" width="2" style="1" customWidth="1"/>
    <col min="3092" max="3111" width="4.75" style="1" customWidth="1"/>
    <col min="3112" max="3328" width="9" style="1"/>
    <col min="3329" max="3329" width="10.625" style="1" customWidth="1"/>
    <col min="3330" max="3347" width="2" style="1" customWidth="1"/>
    <col min="3348" max="3367" width="4.75" style="1" customWidth="1"/>
    <col min="3368" max="3584" width="9" style="1"/>
    <col min="3585" max="3585" width="10.625" style="1" customWidth="1"/>
    <col min="3586" max="3603" width="2" style="1" customWidth="1"/>
    <col min="3604" max="3623" width="4.75" style="1" customWidth="1"/>
    <col min="3624" max="3840" width="9" style="1"/>
    <col min="3841" max="3841" width="10.625" style="1" customWidth="1"/>
    <col min="3842" max="3859" width="2" style="1" customWidth="1"/>
    <col min="3860" max="3879" width="4.75" style="1" customWidth="1"/>
    <col min="3880" max="4096" width="9" style="1"/>
    <col min="4097" max="4097" width="10.625" style="1" customWidth="1"/>
    <col min="4098" max="4115" width="2" style="1" customWidth="1"/>
    <col min="4116" max="4135" width="4.75" style="1" customWidth="1"/>
    <col min="4136" max="4352" width="9" style="1"/>
    <col min="4353" max="4353" width="10.625" style="1" customWidth="1"/>
    <col min="4354" max="4371" width="2" style="1" customWidth="1"/>
    <col min="4372" max="4391" width="4.75" style="1" customWidth="1"/>
    <col min="4392" max="4608" width="9" style="1"/>
    <col min="4609" max="4609" width="10.625" style="1" customWidth="1"/>
    <col min="4610" max="4627" width="2" style="1" customWidth="1"/>
    <col min="4628" max="4647" width="4.75" style="1" customWidth="1"/>
    <col min="4648" max="4864" width="9" style="1"/>
    <col min="4865" max="4865" width="10.625" style="1" customWidth="1"/>
    <col min="4866" max="4883" width="2" style="1" customWidth="1"/>
    <col min="4884" max="4903" width="4.75" style="1" customWidth="1"/>
    <col min="4904" max="5120" width="9" style="1"/>
    <col min="5121" max="5121" width="10.625" style="1" customWidth="1"/>
    <col min="5122" max="5139" width="2" style="1" customWidth="1"/>
    <col min="5140" max="5159" width="4.75" style="1" customWidth="1"/>
    <col min="5160" max="5376" width="9" style="1"/>
    <col min="5377" max="5377" width="10.625" style="1" customWidth="1"/>
    <col min="5378" max="5395" width="2" style="1" customWidth="1"/>
    <col min="5396" max="5415" width="4.75" style="1" customWidth="1"/>
    <col min="5416" max="5632" width="9" style="1"/>
    <col min="5633" max="5633" width="10.625" style="1" customWidth="1"/>
    <col min="5634" max="5651" width="2" style="1" customWidth="1"/>
    <col min="5652" max="5671" width="4.75" style="1" customWidth="1"/>
    <col min="5672" max="5888" width="9" style="1"/>
    <col min="5889" max="5889" width="10.625" style="1" customWidth="1"/>
    <col min="5890" max="5907" width="2" style="1" customWidth="1"/>
    <col min="5908" max="5927" width="4.75" style="1" customWidth="1"/>
    <col min="5928" max="6144" width="9" style="1"/>
    <col min="6145" max="6145" width="10.625" style="1" customWidth="1"/>
    <col min="6146" max="6163" width="2" style="1" customWidth="1"/>
    <col min="6164" max="6183" width="4.75" style="1" customWidth="1"/>
    <col min="6184" max="6400" width="9" style="1"/>
    <col min="6401" max="6401" width="10.625" style="1" customWidth="1"/>
    <col min="6402" max="6419" width="2" style="1" customWidth="1"/>
    <col min="6420" max="6439" width="4.75" style="1" customWidth="1"/>
    <col min="6440" max="6656" width="9" style="1"/>
    <col min="6657" max="6657" width="10.625" style="1" customWidth="1"/>
    <col min="6658" max="6675" width="2" style="1" customWidth="1"/>
    <col min="6676" max="6695" width="4.75" style="1" customWidth="1"/>
    <col min="6696" max="6912" width="9" style="1"/>
    <col min="6913" max="6913" width="10.625" style="1" customWidth="1"/>
    <col min="6914" max="6931" width="2" style="1" customWidth="1"/>
    <col min="6932" max="6951" width="4.75" style="1" customWidth="1"/>
    <col min="6952" max="7168" width="9" style="1"/>
    <col min="7169" max="7169" width="10.625" style="1" customWidth="1"/>
    <col min="7170" max="7187" width="2" style="1" customWidth="1"/>
    <col min="7188" max="7207" width="4.75" style="1" customWidth="1"/>
    <col min="7208" max="7424" width="9" style="1"/>
    <col min="7425" max="7425" width="10.625" style="1" customWidth="1"/>
    <col min="7426" max="7443" width="2" style="1" customWidth="1"/>
    <col min="7444" max="7463" width="4.75" style="1" customWidth="1"/>
    <col min="7464" max="7680" width="9" style="1"/>
    <col min="7681" max="7681" width="10.625" style="1" customWidth="1"/>
    <col min="7682" max="7699" width="2" style="1" customWidth="1"/>
    <col min="7700" max="7719" width="4.75" style="1" customWidth="1"/>
    <col min="7720" max="7936" width="9" style="1"/>
    <col min="7937" max="7937" width="10.625" style="1" customWidth="1"/>
    <col min="7938" max="7955" width="2" style="1" customWidth="1"/>
    <col min="7956" max="7975" width="4.75" style="1" customWidth="1"/>
    <col min="7976" max="8192" width="9" style="1"/>
    <col min="8193" max="8193" width="10.625" style="1" customWidth="1"/>
    <col min="8194" max="8211" width="2" style="1" customWidth="1"/>
    <col min="8212" max="8231" width="4.75" style="1" customWidth="1"/>
    <col min="8232" max="8448" width="9" style="1"/>
    <col min="8449" max="8449" width="10.625" style="1" customWidth="1"/>
    <col min="8450" max="8467" width="2" style="1" customWidth="1"/>
    <col min="8468" max="8487" width="4.75" style="1" customWidth="1"/>
    <col min="8488" max="8704" width="9" style="1"/>
    <col min="8705" max="8705" width="10.625" style="1" customWidth="1"/>
    <col min="8706" max="8723" width="2" style="1" customWidth="1"/>
    <col min="8724" max="8743" width="4.75" style="1" customWidth="1"/>
    <col min="8744" max="8960" width="9" style="1"/>
    <col min="8961" max="8961" width="10.625" style="1" customWidth="1"/>
    <col min="8962" max="8979" width="2" style="1" customWidth="1"/>
    <col min="8980" max="8999" width="4.75" style="1" customWidth="1"/>
    <col min="9000" max="9216" width="9" style="1"/>
    <col min="9217" max="9217" width="10.625" style="1" customWidth="1"/>
    <col min="9218" max="9235" width="2" style="1" customWidth="1"/>
    <col min="9236" max="9255" width="4.75" style="1" customWidth="1"/>
    <col min="9256" max="9472" width="9" style="1"/>
    <col min="9473" max="9473" width="10.625" style="1" customWidth="1"/>
    <col min="9474" max="9491" width="2" style="1" customWidth="1"/>
    <col min="9492" max="9511" width="4.75" style="1" customWidth="1"/>
    <col min="9512" max="9728" width="9" style="1"/>
    <col min="9729" max="9729" width="10.625" style="1" customWidth="1"/>
    <col min="9730" max="9747" width="2" style="1" customWidth="1"/>
    <col min="9748" max="9767" width="4.75" style="1" customWidth="1"/>
    <col min="9768" max="9984" width="9" style="1"/>
    <col min="9985" max="9985" width="10.625" style="1" customWidth="1"/>
    <col min="9986" max="10003" width="2" style="1" customWidth="1"/>
    <col min="10004" max="10023" width="4.75" style="1" customWidth="1"/>
    <col min="10024" max="10240" width="9" style="1"/>
    <col min="10241" max="10241" width="10.625" style="1" customWidth="1"/>
    <col min="10242" max="10259" width="2" style="1" customWidth="1"/>
    <col min="10260" max="10279" width="4.75" style="1" customWidth="1"/>
    <col min="10280" max="10496" width="9" style="1"/>
    <col min="10497" max="10497" width="10.625" style="1" customWidth="1"/>
    <col min="10498" max="10515" width="2" style="1" customWidth="1"/>
    <col min="10516" max="10535" width="4.75" style="1" customWidth="1"/>
    <col min="10536" max="10752" width="9" style="1"/>
    <col min="10753" max="10753" width="10.625" style="1" customWidth="1"/>
    <col min="10754" max="10771" width="2" style="1" customWidth="1"/>
    <col min="10772" max="10791" width="4.75" style="1" customWidth="1"/>
    <col min="10792" max="11008" width="9" style="1"/>
    <col min="11009" max="11009" width="10.625" style="1" customWidth="1"/>
    <col min="11010" max="11027" width="2" style="1" customWidth="1"/>
    <col min="11028" max="11047" width="4.75" style="1" customWidth="1"/>
    <col min="11048" max="11264" width="9" style="1"/>
    <col min="11265" max="11265" width="10.625" style="1" customWidth="1"/>
    <col min="11266" max="11283" width="2" style="1" customWidth="1"/>
    <col min="11284" max="11303" width="4.75" style="1" customWidth="1"/>
    <col min="11304" max="11520" width="9" style="1"/>
    <col min="11521" max="11521" width="10.625" style="1" customWidth="1"/>
    <col min="11522" max="11539" width="2" style="1" customWidth="1"/>
    <col min="11540" max="11559" width="4.75" style="1" customWidth="1"/>
    <col min="11560" max="11776" width="9" style="1"/>
    <col min="11777" max="11777" width="10.625" style="1" customWidth="1"/>
    <col min="11778" max="11795" width="2" style="1" customWidth="1"/>
    <col min="11796" max="11815" width="4.75" style="1" customWidth="1"/>
    <col min="11816" max="12032" width="9" style="1"/>
    <col min="12033" max="12033" width="10.625" style="1" customWidth="1"/>
    <col min="12034" max="12051" width="2" style="1" customWidth="1"/>
    <col min="12052" max="12071" width="4.75" style="1" customWidth="1"/>
    <col min="12072" max="12288" width="9" style="1"/>
    <col min="12289" max="12289" width="10.625" style="1" customWidth="1"/>
    <col min="12290" max="12307" width="2" style="1" customWidth="1"/>
    <col min="12308" max="12327" width="4.75" style="1" customWidth="1"/>
    <col min="12328" max="12544" width="9" style="1"/>
    <col min="12545" max="12545" width="10.625" style="1" customWidth="1"/>
    <col min="12546" max="12563" width="2" style="1" customWidth="1"/>
    <col min="12564" max="12583" width="4.75" style="1" customWidth="1"/>
    <col min="12584" max="12800" width="9" style="1"/>
    <col min="12801" max="12801" width="10.625" style="1" customWidth="1"/>
    <col min="12802" max="12819" width="2" style="1" customWidth="1"/>
    <col min="12820" max="12839" width="4.75" style="1" customWidth="1"/>
    <col min="12840" max="13056" width="9" style="1"/>
    <col min="13057" max="13057" width="10.625" style="1" customWidth="1"/>
    <col min="13058" max="13075" width="2" style="1" customWidth="1"/>
    <col min="13076" max="13095" width="4.75" style="1" customWidth="1"/>
    <col min="13096" max="13312" width="9" style="1"/>
    <col min="13313" max="13313" width="10.625" style="1" customWidth="1"/>
    <col min="13314" max="13331" width="2" style="1" customWidth="1"/>
    <col min="13332" max="13351" width="4.75" style="1" customWidth="1"/>
    <col min="13352" max="13568" width="9" style="1"/>
    <col min="13569" max="13569" width="10.625" style="1" customWidth="1"/>
    <col min="13570" max="13587" width="2" style="1" customWidth="1"/>
    <col min="13588" max="13607" width="4.75" style="1" customWidth="1"/>
    <col min="13608" max="13824" width="9" style="1"/>
    <col min="13825" max="13825" width="10.625" style="1" customWidth="1"/>
    <col min="13826" max="13843" width="2" style="1" customWidth="1"/>
    <col min="13844" max="13863" width="4.75" style="1" customWidth="1"/>
    <col min="13864" max="14080" width="9" style="1"/>
    <col min="14081" max="14081" width="10.625" style="1" customWidth="1"/>
    <col min="14082" max="14099" width="2" style="1" customWidth="1"/>
    <col min="14100" max="14119" width="4.75" style="1" customWidth="1"/>
    <col min="14120" max="14336" width="9" style="1"/>
    <col min="14337" max="14337" width="10.625" style="1" customWidth="1"/>
    <col min="14338" max="14355" width="2" style="1" customWidth="1"/>
    <col min="14356" max="14375" width="4.75" style="1" customWidth="1"/>
    <col min="14376" max="14592" width="9" style="1"/>
    <col min="14593" max="14593" width="10.625" style="1" customWidth="1"/>
    <col min="14594" max="14611" width="2" style="1" customWidth="1"/>
    <col min="14612" max="14631" width="4.75" style="1" customWidth="1"/>
    <col min="14632" max="14848" width="9" style="1"/>
    <col min="14849" max="14849" width="10.625" style="1" customWidth="1"/>
    <col min="14850" max="14867" width="2" style="1" customWidth="1"/>
    <col min="14868" max="14887" width="4.75" style="1" customWidth="1"/>
    <col min="14888" max="15104" width="9" style="1"/>
    <col min="15105" max="15105" width="10.625" style="1" customWidth="1"/>
    <col min="15106" max="15123" width="2" style="1" customWidth="1"/>
    <col min="15124" max="15143" width="4.75" style="1" customWidth="1"/>
    <col min="15144" max="15360" width="9" style="1"/>
    <col min="15361" max="15361" width="10.625" style="1" customWidth="1"/>
    <col min="15362" max="15379" width="2" style="1" customWidth="1"/>
    <col min="15380" max="15399" width="4.75" style="1" customWidth="1"/>
    <col min="15400" max="15616" width="9" style="1"/>
    <col min="15617" max="15617" width="10.625" style="1" customWidth="1"/>
    <col min="15618" max="15635" width="2" style="1" customWidth="1"/>
    <col min="15636" max="15655" width="4.75" style="1" customWidth="1"/>
    <col min="15656" max="15872" width="9" style="1"/>
    <col min="15873" max="15873" width="10.625" style="1" customWidth="1"/>
    <col min="15874" max="15891" width="2" style="1" customWidth="1"/>
    <col min="15892" max="15911" width="4.75" style="1" customWidth="1"/>
    <col min="15912" max="16128" width="9" style="1"/>
    <col min="16129" max="16129" width="10.625" style="1" customWidth="1"/>
    <col min="16130" max="16147" width="2" style="1" customWidth="1"/>
    <col min="16148" max="16167" width="4.75" style="1" customWidth="1"/>
    <col min="16168" max="16384" width="9" style="1"/>
  </cols>
  <sheetData>
    <row r="1" spans="1:39" ht="26.1" customHeight="1" thickBot="1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9" t="s">
        <v>1</v>
      </c>
      <c r="K1" s="239"/>
      <c r="L1" s="239"/>
      <c r="M1" s="73"/>
      <c r="V1" s="240" t="s">
        <v>2</v>
      </c>
      <c r="W1" s="240"/>
      <c r="X1" s="240"/>
      <c r="Y1" s="240"/>
      <c r="Z1" s="240"/>
      <c r="AA1" s="240"/>
      <c r="AB1" s="2"/>
      <c r="AC1" s="3"/>
      <c r="AD1" s="241"/>
      <c r="AE1" s="241"/>
      <c r="AF1" s="266">
        <v>2014</v>
      </c>
      <c r="AG1" s="266"/>
      <c r="AH1" s="266"/>
      <c r="AI1" s="74" t="s">
        <v>3</v>
      </c>
      <c r="AJ1" s="75">
        <v>4</v>
      </c>
      <c r="AK1" s="74" t="s">
        <v>4</v>
      </c>
      <c r="AL1" s="4">
        <v>1</v>
      </c>
      <c r="AM1" s="5" t="s">
        <v>5</v>
      </c>
    </row>
    <row r="2" spans="1:39" ht="15.95" customHeight="1" x14ac:dyDescent="0.2">
      <c r="A2" s="238"/>
      <c r="B2" s="238"/>
      <c r="C2" s="238"/>
      <c r="D2" s="238"/>
      <c r="E2" s="238"/>
      <c r="F2" s="238"/>
      <c r="G2" s="238"/>
      <c r="H2" s="238"/>
      <c r="I2" s="238"/>
      <c r="J2" s="239"/>
      <c r="K2" s="239"/>
      <c r="L2" s="239"/>
      <c r="M2" s="73"/>
      <c r="V2" s="244" t="s">
        <v>75</v>
      </c>
      <c r="W2" s="244"/>
      <c r="X2" s="244"/>
      <c r="Y2" s="244"/>
      <c r="Z2" s="244"/>
      <c r="AA2" s="244"/>
      <c r="AB2" s="81"/>
      <c r="AD2" s="245" t="s">
        <v>7</v>
      </c>
      <c r="AE2" s="245"/>
      <c r="AF2" s="246"/>
      <c r="AG2" s="246"/>
      <c r="AH2" s="246"/>
      <c r="AI2" s="246"/>
      <c r="AJ2" s="246"/>
      <c r="AK2" s="246"/>
      <c r="AL2" s="246"/>
      <c r="AM2" s="246"/>
    </row>
    <row r="3" spans="1:39" ht="15.95" customHeight="1" x14ac:dyDescent="0.15">
      <c r="A3" s="1" t="s">
        <v>8</v>
      </c>
      <c r="T3" s="1" t="s">
        <v>9</v>
      </c>
      <c r="AD3" s="126"/>
      <c r="AE3" s="126"/>
      <c r="AF3" s="247"/>
      <c r="AG3" s="247"/>
      <c r="AH3" s="247"/>
      <c r="AI3" s="247"/>
      <c r="AJ3" s="247"/>
      <c r="AK3" s="247"/>
      <c r="AL3" s="247"/>
      <c r="AM3" s="247"/>
    </row>
    <row r="4" spans="1:39" ht="18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234"/>
      <c r="U4" s="234"/>
      <c r="V4" s="234"/>
      <c r="AD4" s="126" t="s">
        <v>10</v>
      </c>
      <c r="AE4" s="126"/>
      <c r="AF4" s="235"/>
      <c r="AG4" s="235"/>
      <c r="AH4" s="235"/>
      <c r="AI4" s="235"/>
      <c r="AJ4" s="235"/>
      <c r="AK4" s="235"/>
      <c r="AL4" s="235"/>
      <c r="AM4" s="6" t="s">
        <v>11</v>
      </c>
    </row>
    <row r="5" spans="1:39" ht="3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7"/>
      <c r="U5" s="7"/>
      <c r="V5" s="7"/>
      <c r="AD5" s="126" t="s">
        <v>12</v>
      </c>
      <c r="AE5" s="126"/>
      <c r="AF5" s="236"/>
      <c r="AG5" s="236"/>
      <c r="AH5" s="236"/>
      <c r="AI5" s="236"/>
      <c r="AJ5" s="236"/>
      <c r="AK5" s="236"/>
      <c r="AL5" s="236"/>
      <c r="AM5" s="236"/>
    </row>
    <row r="6" spans="1:39" ht="18" customHeight="1" x14ac:dyDescent="0.15">
      <c r="A6" s="8" t="s">
        <v>13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AD6" s="126"/>
      <c r="AE6" s="126"/>
      <c r="AF6" s="236"/>
      <c r="AG6" s="236"/>
      <c r="AH6" s="236"/>
      <c r="AI6" s="236"/>
      <c r="AJ6" s="236"/>
      <c r="AK6" s="236"/>
      <c r="AL6" s="236"/>
      <c r="AM6" s="236"/>
    </row>
    <row r="7" spans="1:39" ht="16.5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10"/>
      <c r="X7" s="9"/>
      <c r="Y7" s="9"/>
      <c r="Z7" s="9"/>
      <c r="AA7" s="9"/>
      <c r="AB7" s="11"/>
      <c r="AC7" s="9"/>
      <c r="AD7" s="11"/>
      <c r="AE7" s="9"/>
      <c r="AF7" s="9"/>
      <c r="AG7" s="9"/>
      <c r="AH7" s="9"/>
      <c r="AI7" s="9"/>
      <c r="AJ7" s="9"/>
      <c r="AK7" s="9"/>
      <c r="AL7" s="9"/>
      <c r="AM7" s="9"/>
    </row>
    <row r="8" spans="1:39" s="12" customFormat="1" ht="18" customHeight="1" x14ac:dyDescent="0.15">
      <c r="A8" s="209" t="s">
        <v>14</v>
      </c>
      <c r="B8" s="212" t="s">
        <v>15</v>
      </c>
      <c r="C8" s="203"/>
      <c r="D8" s="203" t="s">
        <v>16</v>
      </c>
      <c r="E8" s="203"/>
      <c r="F8" s="203" t="s">
        <v>17</v>
      </c>
      <c r="G8" s="203"/>
      <c r="H8" s="203" t="s">
        <v>18</v>
      </c>
      <c r="I8" s="203"/>
      <c r="J8" s="203" t="s">
        <v>19</v>
      </c>
      <c r="K8" s="203"/>
      <c r="L8" s="203" t="s">
        <v>16</v>
      </c>
      <c r="M8" s="203"/>
      <c r="N8" s="203" t="s">
        <v>17</v>
      </c>
      <c r="O8" s="203"/>
      <c r="P8" s="203" t="s">
        <v>18</v>
      </c>
      <c r="Q8" s="203"/>
      <c r="R8" s="203" t="s">
        <v>20</v>
      </c>
      <c r="S8" s="204"/>
      <c r="T8" s="205" t="s">
        <v>21</v>
      </c>
      <c r="U8" s="206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8"/>
    </row>
    <row r="9" spans="1:39" ht="18" customHeight="1" x14ac:dyDescent="0.15">
      <c r="A9" s="210"/>
      <c r="B9" s="213" t="str">
        <f>IF(AC17="","",LEFT(RIGHT(" \" &amp; $AC$17,9),1))</f>
        <v xml:space="preserve"> </v>
      </c>
      <c r="C9" s="214"/>
      <c r="D9" s="219" t="str">
        <f>IF(AC17="","",LEFT(RIGHT(" \" &amp; $AC$17,8),1))</f>
        <v>\</v>
      </c>
      <c r="E9" s="219"/>
      <c r="F9" s="219" t="str">
        <f>IF(AC17="","",LEFT(RIGHT(" \" &amp; $AC$17,7),1))</f>
        <v>1</v>
      </c>
      <c r="G9" s="219"/>
      <c r="H9" s="219" t="str">
        <f>IF(AC17="","",LEFT(RIGHT(" \" &amp; $AC$17,6),1))</f>
        <v>0</v>
      </c>
      <c r="I9" s="219"/>
      <c r="J9" s="219" t="str">
        <f>IF(AC17="","",LEFT(RIGHT(" \" &amp; $AC$17,5),1))</f>
        <v>8</v>
      </c>
      <c r="K9" s="219"/>
      <c r="L9" s="219" t="str">
        <f>IF(AC17="","",LEFT(RIGHT(" \" &amp; $AC$17,4),1))</f>
        <v>0</v>
      </c>
      <c r="M9" s="219"/>
      <c r="N9" s="219" t="str">
        <f>IF(AC17="","",LEFT(RIGHT(" \" &amp; $AC$17,3),1))</f>
        <v>0</v>
      </c>
      <c r="O9" s="219"/>
      <c r="P9" s="219" t="str">
        <f>IF(AC17="","",LEFT(RIGHT(" \" &amp; $AC$17,2),1))</f>
        <v>0</v>
      </c>
      <c r="Q9" s="219"/>
      <c r="R9" s="214" t="str">
        <f>IF(AC17="","",LEFT(RIGHT(" \" &amp; $AC$17,1),1))</f>
        <v>0</v>
      </c>
      <c r="S9" s="222"/>
      <c r="T9" s="185"/>
      <c r="U9" s="225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7"/>
      <c r="AM9" s="228"/>
    </row>
    <row r="10" spans="1:39" ht="18" customHeight="1" x14ac:dyDescent="0.15">
      <c r="A10" s="210"/>
      <c r="B10" s="215"/>
      <c r="C10" s="216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16"/>
      <c r="S10" s="223"/>
      <c r="T10" s="185"/>
      <c r="U10" s="229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1"/>
      <c r="AL10" s="232" t="s">
        <v>22</v>
      </c>
      <c r="AM10" s="233"/>
    </row>
    <row r="11" spans="1:39" ht="18" customHeight="1" thickBot="1" x14ac:dyDescent="0.2">
      <c r="A11" s="211"/>
      <c r="B11" s="217"/>
      <c r="C11" s="218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18"/>
      <c r="S11" s="224"/>
      <c r="T11" s="185"/>
      <c r="U11" s="257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9"/>
      <c r="AL11" s="13"/>
      <c r="AM11" s="14" t="s">
        <v>25</v>
      </c>
    </row>
    <row r="12" spans="1:39" ht="18.95" customHeight="1" x14ac:dyDescent="0.15">
      <c r="A12" s="190" t="s">
        <v>26</v>
      </c>
      <c r="B12" s="117" t="s">
        <v>27</v>
      </c>
      <c r="C12" s="118"/>
      <c r="D12" s="85"/>
      <c r="E12" s="85"/>
      <c r="F12" s="85"/>
      <c r="G12" s="86"/>
      <c r="H12" s="117" t="s">
        <v>28</v>
      </c>
      <c r="I12" s="118"/>
      <c r="J12" s="85"/>
      <c r="K12" s="76"/>
      <c r="L12" s="85"/>
      <c r="M12" s="86"/>
      <c r="N12" s="117" t="s">
        <v>29</v>
      </c>
      <c r="O12" s="118"/>
      <c r="P12" s="85"/>
      <c r="Q12" s="85"/>
      <c r="R12" s="85"/>
      <c r="S12" s="83"/>
      <c r="T12" s="76" t="s">
        <v>30</v>
      </c>
      <c r="U12" s="85"/>
      <c r="V12" s="83"/>
      <c r="W12" s="76" t="s">
        <v>31</v>
      </c>
      <c r="X12" s="85"/>
      <c r="Y12" s="83"/>
      <c r="Z12" s="76" t="s">
        <v>32</v>
      </c>
      <c r="AA12" s="85"/>
      <c r="AB12" s="83"/>
      <c r="AC12" s="85" t="s">
        <v>33</v>
      </c>
      <c r="AD12" s="85"/>
      <c r="AE12" s="15"/>
      <c r="AF12" s="16"/>
      <c r="AG12" s="17"/>
      <c r="AH12" s="19" t="s">
        <v>76</v>
      </c>
      <c r="AI12" s="18"/>
      <c r="AJ12" s="17"/>
      <c r="AK12" s="19" t="s">
        <v>35</v>
      </c>
      <c r="AL12" s="192"/>
      <c r="AM12" s="193"/>
    </row>
    <row r="13" spans="1:39" ht="18.95" customHeight="1" x14ac:dyDescent="0.15">
      <c r="A13" s="191"/>
      <c r="B13" s="120" t="s">
        <v>36</v>
      </c>
      <c r="C13" s="121"/>
      <c r="D13" s="121"/>
      <c r="E13" s="121"/>
      <c r="F13" s="121"/>
      <c r="G13" s="122"/>
      <c r="H13" s="194" t="s">
        <v>37</v>
      </c>
      <c r="I13" s="195"/>
      <c r="J13" s="195"/>
      <c r="K13" s="195"/>
      <c r="L13" s="195"/>
      <c r="M13" s="196"/>
      <c r="N13" s="197" t="s">
        <v>38</v>
      </c>
      <c r="O13" s="198"/>
      <c r="P13" s="198"/>
      <c r="Q13" s="198"/>
      <c r="R13" s="198"/>
      <c r="S13" s="199"/>
      <c r="T13" s="20"/>
      <c r="U13" s="3"/>
      <c r="V13" s="88"/>
      <c r="W13" s="194" t="s">
        <v>39</v>
      </c>
      <c r="X13" s="195"/>
      <c r="Y13" s="196"/>
      <c r="Z13" s="120" t="s">
        <v>40</v>
      </c>
      <c r="AA13" s="121"/>
      <c r="AB13" s="122"/>
      <c r="AC13" s="260" t="s">
        <v>77</v>
      </c>
      <c r="AD13" s="261"/>
      <c r="AE13" s="262"/>
      <c r="AF13" s="21"/>
      <c r="AG13" s="22"/>
      <c r="AH13" s="183" t="s">
        <v>42</v>
      </c>
      <c r="AI13" s="184"/>
      <c r="AJ13" s="185"/>
      <c r="AK13" s="132" t="s">
        <v>43</v>
      </c>
      <c r="AL13" s="133"/>
      <c r="AM13" s="186"/>
    </row>
    <row r="14" spans="1:39" ht="15" customHeight="1" x14ac:dyDescent="0.15">
      <c r="A14" s="66">
        <v>41547</v>
      </c>
      <c r="B14" s="23"/>
      <c r="C14" s="23"/>
      <c r="D14" s="23"/>
      <c r="E14" s="23"/>
      <c r="F14" s="23"/>
      <c r="G14" s="24"/>
      <c r="H14" s="23"/>
      <c r="I14" s="23"/>
      <c r="J14" s="23"/>
      <c r="K14" s="23"/>
      <c r="L14" s="23"/>
      <c r="M14" s="24"/>
      <c r="N14" s="200"/>
      <c r="O14" s="201"/>
      <c r="P14" s="201"/>
      <c r="Q14" s="201"/>
      <c r="R14" s="201"/>
      <c r="S14" s="202"/>
      <c r="T14" s="187" t="s">
        <v>44</v>
      </c>
      <c r="U14" s="188"/>
      <c r="V14" s="189"/>
      <c r="W14" s="23"/>
      <c r="X14" s="23"/>
      <c r="Y14" s="24"/>
      <c r="Z14" s="132" t="s">
        <v>45</v>
      </c>
      <c r="AA14" s="133"/>
      <c r="AB14" s="186"/>
      <c r="AC14" s="263"/>
      <c r="AD14" s="264"/>
      <c r="AE14" s="265"/>
      <c r="AF14" s="21"/>
      <c r="AG14" s="25"/>
      <c r="AH14" s="26"/>
      <c r="AI14" s="82"/>
      <c r="AJ14" s="27"/>
      <c r="AK14" s="114" t="s">
        <v>46</v>
      </c>
      <c r="AL14" s="115"/>
      <c r="AM14" s="116"/>
    </row>
    <row r="15" spans="1:39" ht="24" customHeight="1" x14ac:dyDescent="0.15">
      <c r="A15" s="28" t="s">
        <v>47</v>
      </c>
      <c r="B15" s="167">
        <v>10000000</v>
      </c>
      <c r="C15" s="168"/>
      <c r="D15" s="168"/>
      <c r="E15" s="168"/>
      <c r="F15" s="168"/>
      <c r="G15" s="170"/>
      <c r="H15" s="167">
        <v>10000000</v>
      </c>
      <c r="I15" s="168"/>
      <c r="J15" s="168"/>
      <c r="K15" s="168"/>
      <c r="L15" s="168"/>
      <c r="M15" s="170"/>
      <c r="N15" s="167">
        <v>100</v>
      </c>
      <c r="O15" s="168"/>
      <c r="P15" s="168"/>
      <c r="Q15" s="168"/>
      <c r="R15" s="175" t="s">
        <v>48</v>
      </c>
      <c r="S15" s="176"/>
      <c r="T15" s="150">
        <f>IF(OR(B15="",H15=""),"",H15*N15/100)</f>
        <v>10000000</v>
      </c>
      <c r="U15" s="151"/>
      <c r="V15" s="152"/>
      <c r="W15" s="252">
        <v>9000000</v>
      </c>
      <c r="X15" s="252"/>
      <c r="Y15" s="252"/>
      <c r="Z15" s="251">
        <f>IF(T15="","",T15-W15)</f>
        <v>1000000</v>
      </c>
      <c r="AA15" s="251"/>
      <c r="AB15" s="251"/>
      <c r="AC15" s="252">
        <v>1000000</v>
      </c>
      <c r="AD15" s="252"/>
      <c r="AE15" s="253"/>
      <c r="AF15" s="29"/>
      <c r="AG15" s="30"/>
      <c r="AH15" s="81"/>
      <c r="AI15" s="81"/>
      <c r="AJ15" s="30"/>
      <c r="AK15" s="31"/>
      <c r="AL15" s="32"/>
      <c r="AM15" s="33"/>
    </row>
    <row r="16" spans="1:39" ht="24" customHeight="1" x14ac:dyDescent="0.15">
      <c r="A16" s="34" t="s">
        <v>49</v>
      </c>
      <c r="B16" s="150">
        <f>IF(B15="","",IF(A14&lt;=41547,ROUNDDOWN(B15*0.05,0),ROUNDDOWN(B15*0.08,0)))</f>
        <v>500000</v>
      </c>
      <c r="C16" s="151"/>
      <c r="D16" s="151"/>
      <c r="E16" s="151"/>
      <c r="F16" s="151"/>
      <c r="G16" s="152"/>
      <c r="H16" s="35"/>
      <c r="I16" s="35"/>
      <c r="J16" s="36"/>
      <c r="K16" s="36"/>
      <c r="L16" s="36"/>
      <c r="M16" s="36"/>
      <c r="N16" s="35"/>
      <c r="O16" s="35"/>
      <c r="P16" s="36"/>
      <c r="Q16" s="36"/>
      <c r="R16" s="36"/>
      <c r="S16" s="36"/>
      <c r="T16" s="37"/>
      <c r="U16" s="37"/>
      <c r="V16" s="38"/>
      <c r="W16" s="252">
        <v>450000</v>
      </c>
      <c r="X16" s="252"/>
      <c r="Y16" s="252"/>
      <c r="Z16" s="254"/>
      <c r="AA16" s="255"/>
      <c r="AB16" s="255"/>
      <c r="AC16" s="251">
        <f>IF(OR(AC15="",AF1&amp;AJ1&amp;AL1=""),"",IF(DATEVALUE(AF1&amp;AI1&amp;AJ1&amp;AK1&amp;AL1&amp;AM1)&lt;41730,ROUNDDOWN(AC15*0.05,0),ROUNDDOWN(AC15*0.08,0)))</f>
        <v>80000</v>
      </c>
      <c r="AD16" s="251"/>
      <c r="AE16" s="256"/>
      <c r="AF16" s="29"/>
      <c r="AG16" s="30"/>
      <c r="AH16" s="39"/>
      <c r="AI16" s="40"/>
      <c r="AJ16" s="41"/>
      <c r="AK16" s="42"/>
      <c r="AL16" s="43"/>
      <c r="AM16" s="44"/>
    </row>
    <row r="17" spans="1:39" ht="24" customHeight="1" thickBot="1" x14ac:dyDescent="0.2">
      <c r="A17" s="45" t="s">
        <v>51</v>
      </c>
      <c r="B17" s="150">
        <f>IF(B15="","",B15+B16)</f>
        <v>10500000</v>
      </c>
      <c r="C17" s="151"/>
      <c r="D17" s="151"/>
      <c r="E17" s="151"/>
      <c r="F17" s="151"/>
      <c r="G17" s="152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  <c r="U17" s="47"/>
      <c r="V17" s="48"/>
      <c r="W17" s="248">
        <f>IF(W15="","",W15+W16)</f>
        <v>9450000</v>
      </c>
      <c r="X17" s="248"/>
      <c r="Y17" s="248"/>
      <c r="Z17" s="249"/>
      <c r="AA17" s="249"/>
      <c r="AB17" s="249"/>
      <c r="AC17" s="248">
        <f>IF(AC16="","",AC15+AC16)</f>
        <v>1080000</v>
      </c>
      <c r="AD17" s="248"/>
      <c r="AE17" s="250"/>
      <c r="AF17" s="29"/>
      <c r="AG17" s="30"/>
      <c r="AH17" s="26"/>
      <c r="AI17" s="82"/>
      <c r="AJ17" s="82"/>
      <c r="AK17" s="42"/>
      <c r="AL17" s="43"/>
      <c r="AM17" s="44"/>
    </row>
    <row r="18" spans="1:39" ht="27.95" customHeight="1" x14ac:dyDescent="0.15">
      <c r="A18" s="78"/>
      <c r="B18" s="159" t="s">
        <v>52</v>
      </c>
      <c r="C18" s="160"/>
      <c r="D18" s="161"/>
      <c r="E18" s="162"/>
      <c r="F18" s="162"/>
      <c r="G18" s="163"/>
      <c r="H18" s="77"/>
      <c r="I18" s="77"/>
      <c r="J18" s="77"/>
      <c r="K18" s="77"/>
      <c r="L18" s="77"/>
      <c r="M18" s="77"/>
      <c r="N18" s="77"/>
      <c r="O18" s="81"/>
      <c r="P18" s="81"/>
      <c r="Q18" s="81"/>
      <c r="R18" s="81"/>
      <c r="S18" s="81"/>
      <c r="T18" s="77"/>
      <c r="U18" s="77"/>
      <c r="V18" s="49"/>
      <c r="W18" s="50" t="s">
        <v>53</v>
      </c>
      <c r="X18" s="161"/>
      <c r="Y18" s="163"/>
      <c r="Z18" s="51"/>
      <c r="AA18" s="51"/>
      <c r="AB18" s="77"/>
      <c r="AC18" s="77"/>
      <c r="AD18" s="81"/>
      <c r="AE18" s="81"/>
      <c r="AF18" s="81"/>
      <c r="AG18" s="81"/>
      <c r="AH18" s="81"/>
      <c r="AI18" s="81"/>
      <c r="AJ18" s="41"/>
      <c r="AK18" s="52" t="s">
        <v>53</v>
      </c>
      <c r="AL18" s="136"/>
      <c r="AM18" s="137"/>
    </row>
    <row r="19" spans="1:39" ht="5.0999999999999996" customHeight="1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1"/>
      <c r="T19" s="81"/>
      <c r="U19" s="81"/>
      <c r="V19" s="82"/>
      <c r="W19" s="82"/>
      <c r="X19" s="82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L19" s="81"/>
      <c r="AM19" s="81"/>
    </row>
    <row r="20" spans="1:39" ht="17.850000000000001" customHeight="1" x14ac:dyDescent="0.15">
      <c r="A20" s="114" t="s">
        <v>54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53"/>
      <c r="S20" s="54"/>
      <c r="T20" s="55"/>
      <c r="U20" s="105" t="s">
        <v>55</v>
      </c>
      <c r="V20" s="106"/>
      <c r="W20" s="106"/>
      <c r="X20" s="107"/>
      <c r="Y20" s="56"/>
      <c r="Z20" s="3"/>
      <c r="AA20" s="3"/>
      <c r="AB20" s="121"/>
      <c r="AC20" s="121"/>
      <c r="AD20" s="121"/>
      <c r="AE20" s="121"/>
      <c r="AF20" s="121"/>
      <c r="AG20" s="121"/>
      <c r="AH20" s="121"/>
      <c r="AI20" s="121"/>
      <c r="AJ20" s="81"/>
      <c r="AK20" s="81"/>
      <c r="AL20" s="138"/>
      <c r="AM20" s="138"/>
    </row>
    <row r="21" spans="1:39" ht="17.850000000000001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1"/>
      <c r="R21" s="57"/>
      <c r="S21" s="58"/>
      <c r="T21" s="59"/>
      <c r="U21" s="127" t="s">
        <v>56</v>
      </c>
      <c r="V21" s="128"/>
      <c r="W21" s="128"/>
      <c r="X21" s="129"/>
      <c r="Y21" s="58"/>
      <c r="Z21" s="58"/>
      <c r="AA21" s="58"/>
      <c r="AB21" s="133"/>
      <c r="AC21" s="133"/>
      <c r="AD21" s="133"/>
      <c r="AE21" s="133"/>
      <c r="AF21" s="133"/>
      <c r="AG21" s="133"/>
      <c r="AH21" s="133"/>
      <c r="AI21" s="133"/>
      <c r="AJ21" s="82"/>
      <c r="AK21" s="82"/>
      <c r="AL21" s="145"/>
      <c r="AM21" s="145"/>
    </row>
    <row r="22" spans="1:39" ht="15.6" customHeight="1" x14ac:dyDescent="0.15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  <c r="R22" s="114" t="s">
        <v>57</v>
      </c>
      <c r="S22" s="115"/>
      <c r="T22" s="115"/>
      <c r="U22" s="115"/>
      <c r="V22" s="115"/>
      <c r="W22" s="116"/>
      <c r="X22" s="114" t="s">
        <v>58</v>
      </c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6"/>
    </row>
    <row r="23" spans="1:39" ht="13.5" x14ac:dyDescent="0.15">
      <c r="A23" s="114" t="s">
        <v>59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6"/>
      <c r="R23" s="117"/>
      <c r="S23" s="118"/>
      <c r="T23" s="118"/>
      <c r="U23" s="118"/>
      <c r="V23" s="118"/>
      <c r="W23" s="119"/>
      <c r="X23" s="114" t="s">
        <v>60</v>
      </c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6"/>
      <c r="AJ23" s="115" t="s">
        <v>61</v>
      </c>
      <c r="AK23" s="115"/>
      <c r="AL23" s="115"/>
      <c r="AM23" s="116"/>
    </row>
    <row r="24" spans="1:39" ht="13.5" x14ac:dyDescent="0.1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120"/>
      <c r="S24" s="121"/>
      <c r="T24" s="121"/>
      <c r="U24" s="121"/>
      <c r="V24" s="121"/>
      <c r="W24" s="12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3"/>
      <c r="AJ24" s="130"/>
      <c r="AK24" s="130"/>
      <c r="AL24" s="130"/>
      <c r="AM24" s="131"/>
    </row>
    <row r="25" spans="1:39" ht="13.5" customHeight="1" x14ac:dyDescent="0.15">
      <c r="A25" s="103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04"/>
      <c r="R25" s="120"/>
      <c r="S25" s="121"/>
      <c r="T25" s="121"/>
      <c r="U25" s="121"/>
      <c r="V25" s="121"/>
      <c r="W25" s="122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6"/>
      <c r="AJ25" s="117"/>
      <c r="AK25" s="118"/>
      <c r="AL25" s="134"/>
      <c r="AM25" s="135"/>
    </row>
    <row r="26" spans="1:39" ht="13.5" customHeight="1" x14ac:dyDescent="0.15">
      <c r="A26" s="103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04"/>
      <c r="R26" s="120"/>
      <c r="S26" s="121"/>
      <c r="T26" s="121"/>
      <c r="U26" s="121"/>
      <c r="V26" s="121"/>
      <c r="W26" s="122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8"/>
      <c r="AJ26" s="120"/>
      <c r="AK26" s="121"/>
      <c r="AL26" s="130"/>
      <c r="AM26" s="131"/>
    </row>
    <row r="27" spans="1:39" ht="13.5" customHeight="1" x14ac:dyDescent="0.15">
      <c r="A27" s="103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04"/>
      <c r="R27" s="120"/>
      <c r="S27" s="121"/>
      <c r="T27" s="121"/>
      <c r="U27" s="121"/>
      <c r="V27" s="121"/>
      <c r="W27" s="122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8"/>
      <c r="AJ27" s="120"/>
      <c r="AK27" s="121"/>
      <c r="AL27" s="130"/>
      <c r="AM27" s="131"/>
    </row>
    <row r="28" spans="1:39" ht="14.25" customHeight="1" x14ac:dyDescent="0.15">
      <c r="A28" s="10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04"/>
      <c r="R28" s="120"/>
      <c r="S28" s="121"/>
      <c r="T28" s="121"/>
      <c r="U28" s="121"/>
      <c r="V28" s="121"/>
      <c r="W28" s="122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  <c r="AJ28" s="132"/>
      <c r="AK28" s="133"/>
      <c r="AL28" s="130"/>
      <c r="AM28" s="131"/>
    </row>
    <row r="29" spans="1:39" ht="13.5" x14ac:dyDescent="0.15">
      <c r="A29" s="10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04"/>
      <c r="R29" s="108" t="s">
        <v>62</v>
      </c>
      <c r="S29" s="108"/>
      <c r="T29" s="108"/>
      <c r="U29" s="108"/>
      <c r="V29" s="108"/>
      <c r="W29" s="108" t="s">
        <v>63</v>
      </c>
      <c r="X29" s="108"/>
      <c r="Y29" s="108"/>
      <c r="Z29" s="108"/>
      <c r="AA29" s="108" t="s">
        <v>64</v>
      </c>
      <c r="AB29" s="108"/>
      <c r="AC29" s="108"/>
      <c r="AD29" s="108" t="s">
        <v>65</v>
      </c>
      <c r="AE29" s="108"/>
      <c r="AF29" s="108"/>
      <c r="AG29" s="108"/>
      <c r="AH29" s="108" t="s">
        <v>66</v>
      </c>
      <c r="AI29" s="108"/>
      <c r="AJ29" s="108" t="s">
        <v>67</v>
      </c>
      <c r="AK29" s="108"/>
      <c r="AL29" s="109"/>
      <c r="AM29" s="60" t="s">
        <v>68</v>
      </c>
    </row>
    <row r="30" spans="1:39" ht="9.9499999999999993" customHeight="1" x14ac:dyDescent="0.15">
      <c r="A30" s="103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04"/>
      <c r="R30" s="53"/>
      <c r="S30" s="54"/>
      <c r="T30" s="54"/>
      <c r="U30" s="54"/>
      <c r="V30" s="55"/>
      <c r="W30" s="53"/>
      <c r="X30" s="54"/>
      <c r="Y30" s="54"/>
      <c r="Z30" s="55"/>
      <c r="AA30" s="53"/>
      <c r="AB30" s="54"/>
      <c r="AC30" s="55"/>
      <c r="AD30" s="53"/>
      <c r="AE30" s="54"/>
      <c r="AF30" s="54"/>
      <c r="AG30" s="55"/>
      <c r="AH30" s="110"/>
      <c r="AI30" s="110"/>
      <c r="AJ30" s="110"/>
      <c r="AK30" s="110"/>
      <c r="AL30" s="112"/>
      <c r="AM30" s="97"/>
    </row>
    <row r="31" spans="1:39" ht="9.9499999999999993" customHeight="1" x14ac:dyDescent="0.15">
      <c r="A31" s="103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04"/>
      <c r="R31" s="100"/>
      <c r="S31" s="101"/>
      <c r="T31" s="101"/>
      <c r="U31" s="101"/>
      <c r="V31" s="102"/>
      <c r="W31" s="100"/>
      <c r="X31" s="101"/>
      <c r="Y31" s="101"/>
      <c r="Z31" s="102"/>
      <c r="AA31" s="100"/>
      <c r="AB31" s="101"/>
      <c r="AC31" s="102"/>
      <c r="AD31" s="100"/>
      <c r="AE31" s="101"/>
      <c r="AF31" s="101"/>
      <c r="AG31" s="102"/>
      <c r="AH31" s="110"/>
      <c r="AI31" s="110"/>
      <c r="AJ31" s="110"/>
      <c r="AK31" s="110"/>
      <c r="AL31" s="112"/>
      <c r="AM31" s="98"/>
    </row>
    <row r="32" spans="1:39" ht="9.9499999999999993" customHeight="1" x14ac:dyDescent="0.15">
      <c r="A32" s="103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04"/>
      <c r="R32" s="100"/>
      <c r="S32" s="101"/>
      <c r="T32" s="101"/>
      <c r="U32" s="101"/>
      <c r="V32" s="102"/>
      <c r="W32" s="100"/>
      <c r="X32" s="101"/>
      <c r="Y32" s="101"/>
      <c r="Z32" s="102"/>
      <c r="AA32" s="100"/>
      <c r="AB32" s="101"/>
      <c r="AC32" s="102"/>
      <c r="AD32" s="100"/>
      <c r="AE32" s="101"/>
      <c r="AF32" s="101"/>
      <c r="AG32" s="102"/>
      <c r="AH32" s="110"/>
      <c r="AI32" s="110"/>
      <c r="AJ32" s="110"/>
      <c r="AK32" s="110"/>
      <c r="AL32" s="112"/>
      <c r="AM32" s="98"/>
    </row>
    <row r="33" spans="1:39" ht="9.9499999999999993" customHeight="1" x14ac:dyDescent="0.15">
      <c r="A33" s="103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04"/>
      <c r="R33" s="100"/>
      <c r="S33" s="101"/>
      <c r="T33" s="101"/>
      <c r="U33" s="101"/>
      <c r="V33" s="102"/>
      <c r="W33" s="100"/>
      <c r="X33" s="101"/>
      <c r="Y33" s="101"/>
      <c r="Z33" s="102"/>
      <c r="AA33" s="100"/>
      <c r="AB33" s="101"/>
      <c r="AC33" s="102"/>
      <c r="AD33" s="100"/>
      <c r="AE33" s="101"/>
      <c r="AF33" s="101"/>
      <c r="AG33" s="102"/>
      <c r="AH33" s="110"/>
      <c r="AI33" s="110"/>
      <c r="AJ33" s="110"/>
      <c r="AK33" s="110"/>
      <c r="AL33" s="112"/>
      <c r="AM33" s="98"/>
    </row>
    <row r="34" spans="1:39" ht="9.9499999999999993" customHeight="1" x14ac:dyDescent="0.1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57"/>
      <c r="S34" s="58"/>
      <c r="T34" s="58"/>
      <c r="U34" s="58"/>
      <c r="V34" s="59"/>
      <c r="W34" s="57"/>
      <c r="X34" s="58"/>
      <c r="Y34" s="58"/>
      <c r="Z34" s="59"/>
      <c r="AA34" s="57"/>
      <c r="AB34" s="58"/>
      <c r="AC34" s="59"/>
      <c r="AD34" s="57"/>
      <c r="AE34" s="58"/>
      <c r="AF34" s="58"/>
      <c r="AG34" s="59"/>
      <c r="AH34" s="111"/>
      <c r="AI34" s="111"/>
      <c r="AJ34" s="111"/>
      <c r="AK34" s="111"/>
      <c r="AL34" s="113"/>
      <c r="AM34" s="99"/>
    </row>
    <row r="35" spans="1:39" ht="5.0999999999999996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1"/>
      <c r="R35" s="81"/>
      <c r="S35" s="81"/>
      <c r="AH35" s="81"/>
      <c r="AI35" s="81"/>
      <c r="AJ35" s="81"/>
      <c r="AK35" s="81"/>
      <c r="AL35" s="81"/>
    </row>
    <row r="36" spans="1:39" ht="13.5" customHeight="1" x14ac:dyDescent="0.15">
      <c r="A36" s="103" t="s">
        <v>69</v>
      </c>
      <c r="B36" s="104"/>
      <c r="C36" s="105" t="s">
        <v>70</v>
      </c>
      <c r="D36" s="106"/>
      <c r="E36" s="106"/>
      <c r="F36" s="106"/>
      <c r="G36" s="106"/>
      <c r="H36" s="106"/>
      <c r="I36" s="107"/>
      <c r="J36" s="105" t="s">
        <v>71</v>
      </c>
      <c r="K36" s="106"/>
      <c r="L36" s="106"/>
      <c r="M36" s="106"/>
      <c r="N36" s="106"/>
      <c r="O36" s="106"/>
      <c r="P36" s="107"/>
      <c r="Q36" s="56"/>
      <c r="R36" s="3"/>
      <c r="S36" s="72"/>
    </row>
    <row r="37" spans="1:39" ht="13.5" customHeight="1" x14ac:dyDescent="0.15">
      <c r="A37" s="92" t="s">
        <v>72</v>
      </c>
      <c r="B37" s="93"/>
      <c r="C37" s="94" t="s">
        <v>73</v>
      </c>
      <c r="D37" s="95"/>
      <c r="E37" s="95"/>
      <c r="F37" s="95"/>
      <c r="G37" s="95"/>
      <c r="H37" s="95"/>
      <c r="I37" s="96"/>
      <c r="J37" s="94" t="s">
        <v>74</v>
      </c>
      <c r="K37" s="95"/>
      <c r="L37" s="95"/>
      <c r="M37" s="95"/>
      <c r="N37" s="95"/>
      <c r="O37" s="95"/>
      <c r="P37" s="96"/>
      <c r="Q37" s="61"/>
      <c r="R37" s="62"/>
      <c r="S37" s="63"/>
    </row>
    <row r="38" spans="1:39" x14ac:dyDescent="0.15">
      <c r="Q38" s="81"/>
    </row>
  </sheetData>
  <protectedRanges>
    <protectedRange sqref="T4 B6 AL1 AF1:AF5 U8:U11 AL11 B15 H15 N15 W15 AC15 R31 W31 AA31 AD31" name="範囲1"/>
  </protectedRanges>
  <mergeCells count="113">
    <mergeCell ref="T4:V4"/>
    <mergeCell ref="AD4:AE4"/>
    <mergeCell ref="AF4:AL4"/>
    <mergeCell ref="AD5:AE6"/>
    <mergeCell ref="AF5:AM6"/>
    <mergeCell ref="B6:V6"/>
    <mergeCell ref="A1:I2"/>
    <mergeCell ref="J1:L2"/>
    <mergeCell ref="V1:AA1"/>
    <mergeCell ref="AD1:AE1"/>
    <mergeCell ref="V2:AA2"/>
    <mergeCell ref="AD2:AE3"/>
    <mergeCell ref="AF2:AM2"/>
    <mergeCell ref="AF3:AM3"/>
    <mergeCell ref="AF1:AH1"/>
    <mergeCell ref="L8:M8"/>
    <mergeCell ref="N8:O8"/>
    <mergeCell ref="P8:Q8"/>
    <mergeCell ref="R8:S8"/>
    <mergeCell ref="T8:T11"/>
    <mergeCell ref="U8:AM8"/>
    <mergeCell ref="A8:A11"/>
    <mergeCell ref="B8:C8"/>
    <mergeCell ref="D8:E8"/>
    <mergeCell ref="F8:G8"/>
    <mergeCell ref="H8:I8"/>
    <mergeCell ref="J8:K8"/>
    <mergeCell ref="B9:C11"/>
    <mergeCell ref="D9:E11"/>
    <mergeCell ref="F9:G11"/>
    <mergeCell ref="H9:I11"/>
    <mergeCell ref="J9:K11"/>
    <mergeCell ref="L9:M11"/>
    <mergeCell ref="N9:O11"/>
    <mergeCell ref="P9:Q11"/>
    <mergeCell ref="R9:S11"/>
    <mergeCell ref="U9:AM9"/>
    <mergeCell ref="U10:AK10"/>
    <mergeCell ref="AL10:AM10"/>
    <mergeCell ref="U11:AK11"/>
    <mergeCell ref="AC13:AE14"/>
    <mergeCell ref="AH13:AJ13"/>
    <mergeCell ref="AK13:AM13"/>
    <mergeCell ref="T14:V14"/>
    <mergeCell ref="Z14:AB14"/>
    <mergeCell ref="AK14:AM14"/>
    <mergeCell ref="A12:A13"/>
    <mergeCell ref="B12:C12"/>
    <mergeCell ref="H12:I12"/>
    <mergeCell ref="N12:O12"/>
    <mergeCell ref="AL12:AM12"/>
    <mergeCell ref="B13:G13"/>
    <mergeCell ref="H13:M13"/>
    <mergeCell ref="N13:S14"/>
    <mergeCell ref="W13:Y13"/>
    <mergeCell ref="Z13:AB13"/>
    <mergeCell ref="B17:G17"/>
    <mergeCell ref="W17:Y17"/>
    <mergeCell ref="Z17:AB17"/>
    <mergeCell ref="AC17:AE17"/>
    <mergeCell ref="B18:C18"/>
    <mergeCell ref="D18:G18"/>
    <mergeCell ref="X18:Y18"/>
    <mergeCell ref="Z15:AB15"/>
    <mergeCell ref="AC15:AE15"/>
    <mergeCell ref="B16:G16"/>
    <mergeCell ref="W16:Y16"/>
    <mergeCell ref="Z16:AB16"/>
    <mergeCell ref="AC16:AE16"/>
    <mergeCell ref="B15:G15"/>
    <mergeCell ref="H15:M15"/>
    <mergeCell ref="N15:Q15"/>
    <mergeCell ref="R15:S15"/>
    <mergeCell ref="T15:V15"/>
    <mergeCell ref="W15:Y15"/>
    <mergeCell ref="AL18:AM18"/>
    <mergeCell ref="A20:Q20"/>
    <mergeCell ref="U20:X20"/>
    <mergeCell ref="AB20:AI20"/>
    <mergeCell ref="AL20:AM20"/>
    <mergeCell ref="A21:Q22"/>
    <mergeCell ref="U21:X21"/>
    <mergeCell ref="AB21:AI21"/>
    <mergeCell ref="AL21:AM21"/>
    <mergeCell ref="R22:W22"/>
    <mergeCell ref="W29:Z29"/>
    <mergeCell ref="AA29:AC29"/>
    <mergeCell ref="AD29:AG29"/>
    <mergeCell ref="AH29:AI29"/>
    <mergeCell ref="AJ29:AL29"/>
    <mergeCell ref="AH30:AI34"/>
    <mergeCell ref="AJ30:AL34"/>
    <mergeCell ref="X22:AM22"/>
    <mergeCell ref="A23:Q23"/>
    <mergeCell ref="R23:W28"/>
    <mergeCell ref="X23:AI23"/>
    <mergeCell ref="AJ23:AM23"/>
    <mergeCell ref="A24:Q34"/>
    <mergeCell ref="AJ24:AM24"/>
    <mergeCell ref="AJ25:AK28"/>
    <mergeCell ref="AL25:AM28"/>
    <mergeCell ref="R29:V29"/>
    <mergeCell ref="A37:B37"/>
    <mergeCell ref="C37:I37"/>
    <mergeCell ref="J37:P37"/>
    <mergeCell ref="AM30:AM34"/>
    <mergeCell ref="R31:V33"/>
    <mergeCell ref="W31:Z33"/>
    <mergeCell ref="AA31:AC33"/>
    <mergeCell ref="AD31:AG33"/>
    <mergeCell ref="A36:B36"/>
    <mergeCell ref="C36:I36"/>
    <mergeCell ref="J36:P36"/>
  </mergeCells>
  <phoneticPr fontId="1"/>
  <conditionalFormatting sqref="A14">
    <cfRule type="expression" dxfId="0" priority="1" stopIfTrue="1">
      <formula>$A$14=""</formula>
    </cfRule>
  </conditionalFormatting>
  <printOptions horizontalCentered="1"/>
  <pageMargins left="0.19685039370078741" right="0.19685039370078741" top="0.59055118110236227" bottom="0" header="0.19685039370078741" footer="0.51181102362204722"/>
  <pageSetup paperSize="9" scale="97" orientation="landscape" r:id="rId1"/>
  <headerFooter alignWithMargins="0">
    <oddHeader>&amp;C&amp;"ＭＳ Ｐ明朝,標準"&amp;6▲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1"/>
  <sheetViews>
    <sheetView showGridLines="0" tabSelected="1" zoomScaleNormal="100" workbookViewId="0">
      <selection sqref="A1:I2"/>
    </sheetView>
  </sheetViews>
  <sheetFormatPr defaultRowHeight="12" x14ac:dyDescent="0.15"/>
  <cols>
    <col min="1" max="1" width="10.625" style="1" customWidth="1"/>
    <col min="2" max="19" width="2" style="1" customWidth="1"/>
    <col min="20" max="39" width="4.75" style="1" customWidth="1"/>
    <col min="40" max="40" width="9.375" style="1" bestFit="1" customWidth="1"/>
    <col min="41" max="41" width="9" style="67"/>
    <col min="42" max="42" width="9.375" style="1" bestFit="1" customWidth="1"/>
    <col min="43" max="256" width="9" style="1"/>
    <col min="257" max="257" width="10.625" style="1" customWidth="1"/>
    <col min="258" max="275" width="2" style="1" customWidth="1"/>
    <col min="276" max="295" width="4.75" style="1" customWidth="1"/>
    <col min="296" max="512" width="9" style="1"/>
    <col min="513" max="513" width="10.625" style="1" customWidth="1"/>
    <col min="514" max="531" width="2" style="1" customWidth="1"/>
    <col min="532" max="551" width="4.75" style="1" customWidth="1"/>
    <col min="552" max="768" width="9" style="1"/>
    <col min="769" max="769" width="10.625" style="1" customWidth="1"/>
    <col min="770" max="787" width="2" style="1" customWidth="1"/>
    <col min="788" max="807" width="4.75" style="1" customWidth="1"/>
    <col min="808" max="1024" width="9" style="1"/>
    <col min="1025" max="1025" width="10.625" style="1" customWidth="1"/>
    <col min="1026" max="1043" width="2" style="1" customWidth="1"/>
    <col min="1044" max="1063" width="4.75" style="1" customWidth="1"/>
    <col min="1064" max="1280" width="9" style="1"/>
    <col min="1281" max="1281" width="10.625" style="1" customWidth="1"/>
    <col min="1282" max="1299" width="2" style="1" customWidth="1"/>
    <col min="1300" max="1319" width="4.75" style="1" customWidth="1"/>
    <col min="1320" max="1536" width="9" style="1"/>
    <col min="1537" max="1537" width="10.625" style="1" customWidth="1"/>
    <col min="1538" max="1555" width="2" style="1" customWidth="1"/>
    <col min="1556" max="1575" width="4.75" style="1" customWidth="1"/>
    <col min="1576" max="1792" width="9" style="1"/>
    <col min="1793" max="1793" width="10.625" style="1" customWidth="1"/>
    <col min="1794" max="1811" width="2" style="1" customWidth="1"/>
    <col min="1812" max="1831" width="4.75" style="1" customWidth="1"/>
    <col min="1832" max="2048" width="9" style="1"/>
    <col min="2049" max="2049" width="10.625" style="1" customWidth="1"/>
    <col min="2050" max="2067" width="2" style="1" customWidth="1"/>
    <col min="2068" max="2087" width="4.75" style="1" customWidth="1"/>
    <col min="2088" max="2304" width="9" style="1"/>
    <col min="2305" max="2305" width="10.625" style="1" customWidth="1"/>
    <col min="2306" max="2323" width="2" style="1" customWidth="1"/>
    <col min="2324" max="2343" width="4.75" style="1" customWidth="1"/>
    <col min="2344" max="2560" width="9" style="1"/>
    <col min="2561" max="2561" width="10.625" style="1" customWidth="1"/>
    <col min="2562" max="2579" width="2" style="1" customWidth="1"/>
    <col min="2580" max="2599" width="4.75" style="1" customWidth="1"/>
    <col min="2600" max="2816" width="9" style="1"/>
    <col min="2817" max="2817" width="10.625" style="1" customWidth="1"/>
    <col min="2818" max="2835" width="2" style="1" customWidth="1"/>
    <col min="2836" max="2855" width="4.75" style="1" customWidth="1"/>
    <col min="2856" max="3072" width="9" style="1"/>
    <col min="3073" max="3073" width="10.625" style="1" customWidth="1"/>
    <col min="3074" max="3091" width="2" style="1" customWidth="1"/>
    <col min="3092" max="3111" width="4.75" style="1" customWidth="1"/>
    <col min="3112" max="3328" width="9" style="1"/>
    <col min="3329" max="3329" width="10.625" style="1" customWidth="1"/>
    <col min="3330" max="3347" width="2" style="1" customWidth="1"/>
    <col min="3348" max="3367" width="4.75" style="1" customWidth="1"/>
    <col min="3368" max="3584" width="9" style="1"/>
    <col min="3585" max="3585" width="10.625" style="1" customWidth="1"/>
    <col min="3586" max="3603" width="2" style="1" customWidth="1"/>
    <col min="3604" max="3623" width="4.75" style="1" customWidth="1"/>
    <col min="3624" max="3840" width="9" style="1"/>
    <col min="3841" max="3841" width="10.625" style="1" customWidth="1"/>
    <col min="3842" max="3859" width="2" style="1" customWidth="1"/>
    <col min="3860" max="3879" width="4.75" style="1" customWidth="1"/>
    <col min="3880" max="4096" width="9" style="1"/>
    <col min="4097" max="4097" width="10.625" style="1" customWidth="1"/>
    <col min="4098" max="4115" width="2" style="1" customWidth="1"/>
    <col min="4116" max="4135" width="4.75" style="1" customWidth="1"/>
    <col min="4136" max="4352" width="9" style="1"/>
    <col min="4353" max="4353" width="10.625" style="1" customWidth="1"/>
    <col min="4354" max="4371" width="2" style="1" customWidth="1"/>
    <col min="4372" max="4391" width="4.75" style="1" customWidth="1"/>
    <col min="4392" max="4608" width="9" style="1"/>
    <col min="4609" max="4609" width="10.625" style="1" customWidth="1"/>
    <col min="4610" max="4627" width="2" style="1" customWidth="1"/>
    <col min="4628" max="4647" width="4.75" style="1" customWidth="1"/>
    <col min="4648" max="4864" width="9" style="1"/>
    <col min="4865" max="4865" width="10.625" style="1" customWidth="1"/>
    <col min="4866" max="4883" width="2" style="1" customWidth="1"/>
    <col min="4884" max="4903" width="4.75" style="1" customWidth="1"/>
    <col min="4904" max="5120" width="9" style="1"/>
    <col min="5121" max="5121" width="10.625" style="1" customWidth="1"/>
    <col min="5122" max="5139" width="2" style="1" customWidth="1"/>
    <col min="5140" max="5159" width="4.75" style="1" customWidth="1"/>
    <col min="5160" max="5376" width="9" style="1"/>
    <col min="5377" max="5377" width="10.625" style="1" customWidth="1"/>
    <col min="5378" max="5395" width="2" style="1" customWidth="1"/>
    <col min="5396" max="5415" width="4.75" style="1" customWidth="1"/>
    <col min="5416" max="5632" width="9" style="1"/>
    <col min="5633" max="5633" width="10.625" style="1" customWidth="1"/>
    <col min="5634" max="5651" width="2" style="1" customWidth="1"/>
    <col min="5652" max="5671" width="4.75" style="1" customWidth="1"/>
    <col min="5672" max="5888" width="9" style="1"/>
    <col min="5889" max="5889" width="10.625" style="1" customWidth="1"/>
    <col min="5890" max="5907" width="2" style="1" customWidth="1"/>
    <col min="5908" max="5927" width="4.75" style="1" customWidth="1"/>
    <col min="5928" max="6144" width="9" style="1"/>
    <col min="6145" max="6145" width="10.625" style="1" customWidth="1"/>
    <col min="6146" max="6163" width="2" style="1" customWidth="1"/>
    <col min="6164" max="6183" width="4.75" style="1" customWidth="1"/>
    <col min="6184" max="6400" width="9" style="1"/>
    <col min="6401" max="6401" width="10.625" style="1" customWidth="1"/>
    <col min="6402" max="6419" width="2" style="1" customWidth="1"/>
    <col min="6420" max="6439" width="4.75" style="1" customWidth="1"/>
    <col min="6440" max="6656" width="9" style="1"/>
    <col min="6657" max="6657" width="10.625" style="1" customWidth="1"/>
    <col min="6658" max="6675" width="2" style="1" customWidth="1"/>
    <col min="6676" max="6695" width="4.75" style="1" customWidth="1"/>
    <col min="6696" max="6912" width="9" style="1"/>
    <col min="6913" max="6913" width="10.625" style="1" customWidth="1"/>
    <col min="6914" max="6931" width="2" style="1" customWidth="1"/>
    <col min="6932" max="6951" width="4.75" style="1" customWidth="1"/>
    <col min="6952" max="7168" width="9" style="1"/>
    <col min="7169" max="7169" width="10.625" style="1" customWidth="1"/>
    <col min="7170" max="7187" width="2" style="1" customWidth="1"/>
    <col min="7188" max="7207" width="4.75" style="1" customWidth="1"/>
    <col min="7208" max="7424" width="9" style="1"/>
    <col min="7425" max="7425" width="10.625" style="1" customWidth="1"/>
    <col min="7426" max="7443" width="2" style="1" customWidth="1"/>
    <col min="7444" max="7463" width="4.75" style="1" customWidth="1"/>
    <col min="7464" max="7680" width="9" style="1"/>
    <col min="7681" max="7681" width="10.625" style="1" customWidth="1"/>
    <col min="7682" max="7699" width="2" style="1" customWidth="1"/>
    <col min="7700" max="7719" width="4.75" style="1" customWidth="1"/>
    <col min="7720" max="7936" width="9" style="1"/>
    <col min="7937" max="7937" width="10.625" style="1" customWidth="1"/>
    <col min="7938" max="7955" width="2" style="1" customWidth="1"/>
    <col min="7956" max="7975" width="4.75" style="1" customWidth="1"/>
    <col min="7976" max="8192" width="9" style="1"/>
    <col min="8193" max="8193" width="10.625" style="1" customWidth="1"/>
    <col min="8194" max="8211" width="2" style="1" customWidth="1"/>
    <col min="8212" max="8231" width="4.75" style="1" customWidth="1"/>
    <col min="8232" max="8448" width="9" style="1"/>
    <col min="8449" max="8449" width="10.625" style="1" customWidth="1"/>
    <col min="8450" max="8467" width="2" style="1" customWidth="1"/>
    <col min="8468" max="8487" width="4.75" style="1" customWidth="1"/>
    <col min="8488" max="8704" width="9" style="1"/>
    <col min="8705" max="8705" width="10.625" style="1" customWidth="1"/>
    <col min="8706" max="8723" width="2" style="1" customWidth="1"/>
    <col min="8724" max="8743" width="4.75" style="1" customWidth="1"/>
    <col min="8744" max="8960" width="9" style="1"/>
    <col min="8961" max="8961" width="10.625" style="1" customWidth="1"/>
    <col min="8962" max="8979" width="2" style="1" customWidth="1"/>
    <col min="8980" max="8999" width="4.75" style="1" customWidth="1"/>
    <col min="9000" max="9216" width="9" style="1"/>
    <col min="9217" max="9217" width="10.625" style="1" customWidth="1"/>
    <col min="9218" max="9235" width="2" style="1" customWidth="1"/>
    <col min="9236" max="9255" width="4.75" style="1" customWidth="1"/>
    <col min="9256" max="9472" width="9" style="1"/>
    <col min="9473" max="9473" width="10.625" style="1" customWidth="1"/>
    <col min="9474" max="9491" width="2" style="1" customWidth="1"/>
    <col min="9492" max="9511" width="4.75" style="1" customWidth="1"/>
    <col min="9512" max="9728" width="9" style="1"/>
    <col min="9729" max="9729" width="10.625" style="1" customWidth="1"/>
    <col min="9730" max="9747" width="2" style="1" customWidth="1"/>
    <col min="9748" max="9767" width="4.75" style="1" customWidth="1"/>
    <col min="9768" max="9984" width="9" style="1"/>
    <col min="9985" max="9985" width="10.625" style="1" customWidth="1"/>
    <col min="9986" max="10003" width="2" style="1" customWidth="1"/>
    <col min="10004" max="10023" width="4.75" style="1" customWidth="1"/>
    <col min="10024" max="10240" width="9" style="1"/>
    <col min="10241" max="10241" width="10.625" style="1" customWidth="1"/>
    <col min="10242" max="10259" width="2" style="1" customWidth="1"/>
    <col min="10260" max="10279" width="4.75" style="1" customWidth="1"/>
    <col min="10280" max="10496" width="9" style="1"/>
    <col min="10497" max="10497" width="10.625" style="1" customWidth="1"/>
    <col min="10498" max="10515" width="2" style="1" customWidth="1"/>
    <col min="10516" max="10535" width="4.75" style="1" customWidth="1"/>
    <col min="10536" max="10752" width="9" style="1"/>
    <col min="10753" max="10753" width="10.625" style="1" customWidth="1"/>
    <col min="10754" max="10771" width="2" style="1" customWidth="1"/>
    <col min="10772" max="10791" width="4.75" style="1" customWidth="1"/>
    <col min="10792" max="11008" width="9" style="1"/>
    <col min="11009" max="11009" width="10.625" style="1" customWidth="1"/>
    <col min="11010" max="11027" width="2" style="1" customWidth="1"/>
    <col min="11028" max="11047" width="4.75" style="1" customWidth="1"/>
    <col min="11048" max="11264" width="9" style="1"/>
    <col min="11265" max="11265" width="10.625" style="1" customWidth="1"/>
    <col min="11266" max="11283" width="2" style="1" customWidth="1"/>
    <col min="11284" max="11303" width="4.75" style="1" customWidth="1"/>
    <col min="11304" max="11520" width="9" style="1"/>
    <col min="11521" max="11521" width="10.625" style="1" customWidth="1"/>
    <col min="11522" max="11539" width="2" style="1" customWidth="1"/>
    <col min="11540" max="11559" width="4.75" style="1" customWidth="1"/>
    <col min="11560" max="11776" width="9" style="1"/>
    <col min="11777" max="11777" width="10.625" style="1" customWidth="1"/>
    <col min="11778" max="11795" width="2" style="1" customWidth="1"/>
    <col min="11796" max="11815" width="4.75" style="1" customWidth="1"/>
    <col min="11816" max="12032" width="9" style="1"/>
    <col min="12033" max="12033" width="10.625" style="1" customWidth="1"/>
    <col min="12034" max="12051" width="2" style="1" customWidth="1"/>
    <col min="12052" max="12071" width="4.75" style="1" customWidth="1"/>
    <col min="12072" max="12288" width="9" style="1"/>
    <col min="12289" max="12289" width="10.625" style="1" customWidth="1"/>
    <col min="12290" max="12307" width="2" style="1" customWidth="1"/>
    <col min="12308" max="12327" width="4.75" style="1" customWidth="1"/>
    <col min="12328" max="12544" width="9" style="1"/>
    <col min="12545" max="12545" width="10.625" style="1" customWidth="1"/>
    <col min="12546" max="12563" width="2" style="1" customWidth="1"/>
    <col min="12564" max="12583" width="4.75" style="1" customWidth="1"/>
    <col min="12584" max="12800" width="9" style="1"/>
    <col min="12801" max="12801" width="10.625" style="1" customWidth="1"/>
    <col min="12802" max="12819" width="2" style="1" customWidth="1"/>
    <col min="12820" max="12839" width="4.75" style="1" customWidth="1"/>
    <col min="12840" max="13056" width="9" style="1"/>
    <col min="13057" max="13057" width="10.625" style="1" customWidth="1"/>
    <col min="13058" max="13075" width="2" style="1" customWidth="1"/>
    <col min="13076" max="13095" width="4.75" style="1" customWidth="1"/>
    <col min="13096" max="13312" width="9" style="1"/>
    <col min="13313" max="13313" width="10.625" style="1" customWidth="1"/>
    <col min="13314" max="13331" width="2" style="1" customWidth="1"/>
    <col min="13332" max="13351" width="4.75" style="1" customWidth="1"/>
    <col min="13352" max="13568" width="9" style="1"/>
    <col min="13569" max="13569" width="10.625" style="1" customWidth="1"/>
    <col min="13570" max="13587" width="2" style="1" customWidth="1"/>
    <col min="13588" max="13607" width="4.75" style="1" customWidth="1"/>
    <col min="13608" max="13824" width="9" style="1"/>
    <col min="13825" max="13825" width="10.625" style="1" customWidth="1"/>
    <col min="13826" max="13843" width="2" style="1" customWidth="1"/>
    <col min="13844" max="13863" width="4.75" style="1" customWidth="1"/>
    <col min="13864" max="14080" width="9" style="1"/>
    <col min="14081" max="14081" width="10.625" style="1" customWidth="1"/>
    <col min="14082" max="14099" width="2" style="1" customWidth="1"/>
    <col min="14100" max="14119" width="4.75" style="1" customWidth="1"/>
    <col min="14120" max="14336" width="9" style="1"/>
    <col min="14337" max="14337" width="10.625" style="1" customWidth="1"/>
    <col min="14338" max="14355" width="2" style="1" customWidth="1"/>
    <col min="14356" max="14375" width="4.75" style="1" customWidth="1"/>
    <col min="14376" max="14592" width="9" style="1"/>
    <col min="14593" max="14593" width="10.625" style="1" customWidth="1"/>
    <col min="14594" max="14611" width="2" style="1" customWidth="1"/>
    <col min="14612" max="14631" width="4.75" style="1" customWidth="1"/>
    <col min="14632" max="14848" width="9" style="1"/>
    <col min="14849" max="14849" width="10.625" style="1" customWidth="1"/>
    <col min="14850" max="14867" width="2" style="1" customWidth="1"/>
    <col min="14868" max="14887" width="4.75" style="1" customWidth="1"/>
    <col min="14888" max="15104" width="9" style="1"/>
    <col min="15105" max="15105" width="10.625" style="1" customWidth="1"/>
    <col min="15106" max="15123" width="2" style="1" customWidth="1"/>
    <col min="15124" max="15143" width="4.75" style="1" customWidth="1"/>
    <col min="15144" max="15360" width="9" style="1"/>
    <col min="15361" max="15361" width="10.625" style="1" customWidth="1"/>
    <col min="15362" max="15379" width="2" style="1" customWidth="1"/>
    <col min="15380" max="15399" width="4.75" style="1" customWidth="1"/>
    <col min="15400" max="15616" width="9" style="1"/>
    <col min="15617" max="15617" width="10.625" style="1" customWidth="1"/>
    <col min="15618" max="15635" width="2" style="1" customWidth="1"/>
    <col min="15636" max="15655" width="4.75" style="1" customWidth="1"/>
    <col min="15656" max="15872" width="9" style="1"/>
    <col min="15873" max="15873" width="10.625" style="1" customWidth="1"/>
    <col min="15874" max="15891" width="2" style="1" customWidth="1"/>
    <col min="15892" max="15911" width="4.75" style="1" customWidth="1"/>
    <col min="15912" max="16128" width="9" style="1"/>
    <col min="16129" max="16129" width="10.625" style="1" customWidth="1"/>
    <col min="16130" max="16147" width="2" style="1" customWidth="1"/>
    <col min="16148" max="16167" width="4.75" style="1" customWidth="1"/>
    <col min="16168" max="16384" width="9" style="1"/>
  </cols>
  <sheetData>
    <row r="1" spans="1:42" ht="26.1" customHeight="1" thickBo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121" t="s">
        <v>1</v>
      </c>
      <c r="K1" s="121"/>
      <c r="L1" s="121"/>
      <c r="M1" s="79"/>
      <c r="N1" s="81"/>
      <c r="O1" s="81"/>
      <c r="P1" s="81"/>
      <c r="Q1" s="81"/>
      <c r="R1" s="81"/>
      <c r="S1" s="81"/>
      <c r="T1" s="81"/>
      <c r="U1" s="81"/>
      <c r="V1" s="240" t="s">
        <v>2</v>
      </c>
      <c r="W1" s="240"/>
      <c r="X1" s="240"/>
      <c r="Y1" s="240"/>
      <c r="Z1" s="240"/>
      <c r="AA1" s="240"/>
      <c r="AB1" s="2"/>
      <c r="AC1" s="3"/>
      <c r="AD1" s="241"/>
      <c r="AE1" s="241"/>
      <c r="AF1" s="266"/>
      <c r="AG1" s="266"/>
      <c r="AH1" s="266"/>
      <c r="AI1" s="74" t="s">
        <v>3</v>
      </c>
      <c r="AJ1" s="75"/>
      <c r="AK1" s="74" t="s">
        <v>4</v>
      </c>
      <c r="AL1" s="4"/>
      <c r="AM1" s="5" t="s">
        <v>5</v>
      </c>
      <c r="AN1" s="81"/>
      <c r="AO1" s="81"/>
    </row>
    <row r="2" spans="1:42" ht="15.95" customHeight="1" x14ac:dyDescent="0.2">
      <c r="A2" s="271"/>
      <c r="B2" s="271"/>
      <c r="C2" s="271"/>
      <c r="D2" s="271"/>
      <c r="E2" s="271"/>
      <c r="F2" s="271"/>
      <c r="G2" s="271"/>
      <c r="H2" s="271"/>
      <c r="I2" s="271"/>
      <c r="J2" s="121"/>
      <c r="K2" s="121"/>
      <c r="L2" s="121"/>
      <c r="M2" s="79"/>
      <c r="N2" s="81"/>
      <c r="O2" s="81"/>
      <c r="P2" s="81"/>
      <c r="Q2" s="81"/>
      <c r="R2" s="81"/>
      <c r="S2" s="81"/>
      <c r="T2" s="81"/>
      <c r="U2" s="81"/>
      <c r="V2" s="244" t="s">
        <v>78</v>
      </c>
      <c r="W2" s="244"/>
      <c r="X2" s="244"/>
      <c r="Y2" s="244"/>
      <c r="Z2" s="244"/>
      <c r="AA2" s="244"/>
      <c r="AB2" s="81"/>
      <c r="AC2" s="81"/>
      <c r="AD2" s="245" t="s">
        <v>7</v>
      </c>
      <c r="AE2" s="245"/>
      <c r="AF2" s="246"/>
      <c r="AG2" s="246"/>
      <c r="AH2" s="246"/>
      <c r="AI2" s="246"/>
      <c r="AJ2" s="246"/>
      <c r="AK2" s="246"/>
      <c r="AL2" s="246"/>
      <c r="AM2" s="246"/>
      <c r="AN2" s="81"/>
      <c r="AO2" s="81"/>
    </row>
    <row r="3" spans="1:42" ht="15.95" customHeight="1" x14ac:dyDescent="0.15">
      <c r="A3" s="81" t="s">
        <v>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69"/>
      <c r="T3" s="69"/>
      <c r="U3" s="69"/>
      <c r="V3" s="69"/>
      <c r="W3" s="81"/>
      <c r="X3" s="81"/>
      <c r="Y3" s="81"/>
      <c r="Z3" s="81"/>
      <c r="AA3" s="81"/>
      <c r="AB3" s="81"/>
      <c r="AC3" s="81"/>
      <c r="AD3" s="126"/>
      <c r="AE3" s="126"/>
      <c r="AF3" s="247"/>
      <c r="AG3" s="247"/>
      <c r="AH3" s="247"/>
      <c r="AI3" s="247"/>
      <c r="AJ3" s="247"/>
      <c r="AK3" s="247"/>
      <c r="AL3" s="247"/>
      <c r="AM3" s="247"/>
      <c r="AN3" s="81"/>
      <c r="AO3" s="81"/>
    </row>
    <row r="4" spans="1:42" ht="18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69"/>
      <c r="T4" s="270"/>
      <c r="U4" s="270"/>
      <c r="V4" s="270"/>
      <c r="W4" s="81"/>
      <c r="X4" s="81"/>
      <c r="Y4" s="81"/>
      <c r="Z4" s="81"/>
      <c r="AA4" s="81"/>
      <c r="AB4" s="81"/>
      <c r="AC4" s="81"/>
      <c r="AD4" s="126" t="s">
        <v>12</v>
      </c>
      <c r="AE4" s="126"/>
      <c r="AF4" s="267"/>
      <c r="AG4" s="267"/>
      <c r="AH4" s="267"/>
      <c r="AI4" s="267"/>
      <c r="AJ4" s="267"/>
      <c r="AK4" s="267"/>
      <c r="AL4" s="267"/>
      <c r="AM4" s="267"/>
      <c r="AN4" s="81"/>
      <c r="AO4" s="68"/>
    </row>
    <row r="5" spans="1:42" ht="18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69"/>
      <c r="T5" s="270"/>
      <c r="U5" s="270"/>
      <c r="V5" s="270"/>
      <c r="W5" s="81"/>
      <c r="X5" s="81"/>
      <c r="Y5" s="81"/>
      <c r="Z5" s="81"/>
      <c r="AA5" s="81"/>
      <c r="AB5" s="81"/>
      <c r="AC5" s="81"/>
      <c r="AD5" s="126" t="s">
        <v>10</v>
      </c>
      <c r="AE5" s="126"/>
      <c r="AF5" s="235"/>
      <c r="AG5" s="235"/>
      <c r="AH5" s="235"/>
      <c r="AI5" s="235"/>
      <c r="AJ5" s="235"/>
      <c r="AK5" s="235"/>
      <c r="AL5" s="235"/>
      <c r="AM5" s="6" t="s">
        <v>11</v>
      </c>
      <c r="AN5" s="81"/>
      <c r="AO5" s="68"/>
    </row>
    <row r="6" spans="1:42" ht="3" customHeight="1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9"/>
      <c r="U6" s="89"/>
      <c r="V6" s="89"/>
      <c r="W6" s="81"/>
      <c r="X6" s="81"/>
      <c r="Y6" s="81"/>
      <c r="Z6" s="81"/>
      <c r="AA6" s="81"/>
      <c r="AB6" s="81"/>
      <c r="AC6" s="81"/>
      <c r="AD6" s="126" t="s">
        <v>80</v>
      </c>
      <c r="AE6" s="126"/>
      <c r="AF6" s="91"/>
      <c r="AG6" s="268" t="s">
        <v>81</v>
      </c>
      <c r="AH6" s="269"/>
      <c r="AI6" s="269"/>
      <c r="AJ6" s="269"/>
      <c r="AK6" s="269"/>
      <c r="AL6" s="269"/>
      <c r="AM6" s="269"/>
      <c r="AN6" s="81"/>
      <c r="AO6" s="81"/>
    </row>
    <row r="7" spans="1:42" ht="18" customHeight="1" x14ac:dyDescent="0.15">
      <c r="A7" s="8" t="s">
        <v>13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81"/>
      <c r="X7" s="81"/>
      <c r="Y7" s="81"/>
      <c r="Z7" s="81"/>
      <c r="AA7" s="81"/>
      <c r="AB7" s="81"/>
      <c r="AC7" s="81"/>
      <c r="AD7" s="126"/>
      <c r="AE7" s="126"/>
      <c r="AF7" s="91"/>
      <c r="AG7" s="268"/>
      <c r="AH7" s="269"/>
      <c r="AI7" s="269"/>
      <c r="AJ7" s="269"/>
      <c r="AK7" s="269"/>
      <c r="AL7" s="269"/>
      <c r="AM7" s="269"/>
      <c r="AN7" s="81"/>
      <c r="AO7" s="81"/>
    </row>
    <row r="8" spans="1:42" ht="16.5" customHeight="1" thickBo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11"/>
      <c r="X8" s="11"/>
      <c r="Y8" s="9"/>
      <c r="Z8" s="9"/>
      <c r="AA8" s="9"/>
      <c r="AB8" s="11"/>
      <c r="AC8" s="9"/>
      <c r="AD8" s="11"/>
      <c r="AE8" s="9"/>
      <c r="AF8" s="9"/>
      <c r="AG8" s="9"/>
      <c r="AH8" s="9"/>
      <c r="AI8" s="11"/>
      <c r="AJ8" s="11"/>
      <c r="AK8" s="9"/>
      <c r="AL8" s="9"/>
      <c r="AM8" s="9"/>
      <c r="AN8" s="81"/>
      <c r="AO8" s="81"/>
      <c r="AP8" s="70"/>
    </row>
    <row r="9" spans="1:42" s="12" customFormat="1" ht="18" customHeight="1" x14ac:dyDescent="0.15">
      <c r="A9" s="209" t="s">
        <v>14</v>
      </c>
      <c r="B9" s="212" t="s">
        <v>15</v>
      </c>
      <c r="C9" s="203"/>
      <c r="D9" s="203" t="s">
        <v>16</v>
      </c>
      <c r="E9" s="203"/>
      <c r="F9" s="203" t="s">
        <v>17</v>
      </c>
      <c r="G9" s="203"/>
      <c r="H9" s="203" t="s">
        <v>18</v>
      </c>
      <c r="I9" s="203"/>
      <c r="J9" s="203" t="s">
        <v>19</v>
      </c>
      <c r="K9" s="203"/>
      <c r="L9" s="203" t="s">
        <v>16</v>
      </c>
      <c r="M9" s="203"/>
      <c r="N9" s="203" t="s">
        <v>17</v>
      </c>
      <c r="O9" s="203"/>
      <c r="P9" s="203" t="s">
        <v>18</v>
      </c>
      <c r="Q9" s="203"/>
      <c r="R9" s="203" t="s">
        <v>20</v>
      </c>
      <c r="S9" s="204"/>
      <c r="T9" s="205" t="s">
        <v>21</v>
      </c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8"/>
      <c r="AN9" s="84"/>
      <c r="AO9" s="84"/>
    </row>
    <row r="10" spans="1:42" ht="18" customHeight="1" x14ac:dyDescent="0.15">
      <c r="A10" s="210"/>
      <c r="B10" s="213" t="str">
        <f>IF(AC18="","",LEFT(RIGHT(" \" &amp; $AC$18,9),1))</f>
        <v/>
      </c>
      <c r="C10" s="214"/>
      <c r="D10" s="219" t="str">
        <f>IF(AC18="","",LEFT(RIGHT(" \" &amp; $AC$18,8),1))</f>
        <v/>
      </c>
      <c r="E10" s="219"/>
      <c r="F10" s="219" t="str">
        <f>IF(AC18="","",LEFT(RIGHT(" \" &amp; $AC$18,7),1))</f>
        <v/>
      </c>
      <c r="G10" s="219"/>
      <c r="H10" s="219" t="str">
        <f>IF(AC18="","",LEFT(RIGHT(" \" &amp; $AC$18,6),1))</f>
        <v/>
      </c>
      <c r="I10" s="219"/>
      <c r="J10" s="219" t="str">
        <f>IF(AC18="","",LEFT(RIGHT(" \" &amp; $AC$18,5),1))</f>
        <v/>
      </c>
      <c r="K10" s="219"/>
      <c r="L10" s="219" t="str">
        <f>IF(AC18="","",LEFT(RIGHT(" \" &amp; $AC$18,4),1))</f>
        <v/>
      </c>
      <c r="M10" s="219"/>
      <c r="N10" s="219" t="str">
        <f>IF(AC18="","",LEFT(RIGHT(" \" &amp; $AC$18,3),1))</f>
        <v/>
      </c>
      <c r="O10" s="219"/>
      <c r="P10" s="219" t="str">
        <f>IF(AC18="","",LEFT(RIGHT(" \" &amp; $AC$18,2),1))</f>
        <v/>
      </c>
      <c r="Q10" s="219"/>
      <c r="R10" s="214" t="str">
        <f>IF(AC18="","",LEFT(RIGHT(" \" &amp; $AC$18,1),1))</f>
        <v/>
      </c>
      <c r="S10" s="222"/>
      <c r="T10" s="185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7"/>
      <c r="AM10" s="228"/>
      <c r="AN10" s="81"/>
      <c r="AO10" s="81"/>
    </row>
    <row r="11" spans="1:42" ht="18" customHeight="1" x14ac:dyDescent="0.15">
      <c r="A11" s="210"/>
      <c r="B11" s="215"/>
      <c r="C11" s="216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16"/>
      <c r="S11" s="223"/>
      <c r="T11" s="185"/>
      <c r="U11" s="229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1"/>
      <c r="AL11" s="232" t="s">
        <v>22</v>
      </c>
      <c r="AM11" s="233"/>
      <c r="AN11" s="81"/>
      <c r="AO11" s="81"/>
    </row>
    <row r="12" spans="1:42" ht="18" customHeight="1" thickBot="1" x14ac:dyDescent="0.2">
      <c r="A12" s="211"/>
      <c r="B12" s="217"/>
      <c r="C12" s="218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18"/>
      <c r="S12" s="224"/>
      <c r="T12" s="185"/>
      <c r="U12" s="273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74"/>
      <c r="AL12" s="13"/>
      <c r="AM12" s="14" t="s">
        <v>25</v>
      </c>
      <c r="AN12" s="81"/>
      <c r="AO12" s="81"/>
    </row>
    <row r="13" spans="1:42" ht="18.95" customHeight="1" x14ac:dyDescent="0.15">
      <c r="A13" s="190" t="s">
        <v>26</v>
      </c>
      <c r="B13" s="117" t="s">
        <v>27</v>
      </c>
      <c r="C13" s="118"/>
      <c r="D13" s="85"/>
      <c r="E13" s="85"/>
      <c r="F13" s="85"/>
      <c r="G13" s="86"/>
      <c r="H13" s="117" t="s">
        <v>28</v>
      </c>
      <c r="I13" s="118"/>
      <c r="J13" s="85"/>
      <c r="K13" s="76"/>
      <c r="L13" s="85"/>
      <c r="M13" s="86"/>
      <c r="N13" s="117" t="s">
        <v>29</v>
      </c>
      <c r="O13" s="118"/>
      <c r="P13" s="85"/>
      <c r="Q13" s="85"/>
      <c r="R13" s="85"/>
      <c r="S13" s="83"/>
      <c r="T13" s="76" t="s">
        <v>30</v>
      </c>
      <c r="U13" s="85"/>
      <c r="V13" s="83"/>
      <c r="W13" s="76" t="s">
        <v>31</v>
      </c>
      <c r="X13" s="85"/>
      <c r="Y13" s="83"/>
      <c r="Z13" s="76" t="s">
        <v>32</v>
      </c>
      <c r="AA13" s="85"/>
      <c r="AB13" s="83"/>
      <c r="AC13" s="90" t="s">
        <v>33</v>
      </c>
      <c r="AD13" s="90"/>
      <c r="AE13" s="15"/>
      <c r="AF13" s="16"/>
      <c r="AG13" s="17"/>
      <c r="AH13" s="19" t="s">
        <v>76</v>
      </c>
      <c r="AI13" s="18"/>
      <c r="AJ13" s="17"/>
      <c r="AK13" s="19" t="s">
        <v>35</v>
      </c>
      <c r="AL13" s="192"/>
      <c r="AM13" s="193"/>
      <c r="AN13" s="81"/>
      <c r="AO13" s="81"/>
    </row>
    <row r="14" spans="1:42" ht="18.95" customHeight="1" x14ac:dyDescent="0.15">
      <c r="A14" s="191"/>
      <c r="B14" s="120" t="s">
        <v>36</v>
      </c>
      <c r="C14" s="121"/>
      <c r="D14" s="121"/>
      <c r="E14" s="121"/>
      <c r="F14" s="121"/>
      <c r="G14" s="122"/>
      <c r="H14" s="194" t="s">
        <v>37</v>
      </c>
      <c r="I14" s="195"/>
      <c r="J14" s="195"/>
      <c r="K14" s="195"/>
      <c r="L14" s="195"/>
      <c r="M14" s="196"/>
      <c r="N14" s="197" t="s">
        <v>38</v>
      </c>
      <c r="O14" s="198"/>
      <c r="P14" s="198"/>
      <c r="Q14" s="198"/>
      <c r="R14" s="198"/>
      <c r="S14" s="199"/>
      <c r="T14" s="20"/>
      <c r="U14" s="3"/>
      <c r="V14" s="88"/>
      <c r="W14" s="194" t="s">
        <v>39</v>
      </c>
      <c r="X14" s="195"/>
      <c r="Y14" s="196"/>
      <c r="Z14" s="120" t="s">
        <v>40</v>
      </c>
      <c r="AA14" s="121"/>
      <c r="AB14" s="122"/>
      <c r="AC14" s="260"/>
      <c r="AD14" s="272"/>
      <c r="AE14" s="262"/>
      <c r="AF14" s="21"/>
      <c r="AG14" s="22"/>
      <c r="AH14" s="183" t="s">
        <v>42</v>
      </c>
      <c r="AI14" s="184"/>
      <c r="AJ14" s="185"/>
      <c r="AK14" s="132" t="s">
        <v>43</v>
      </c>
      <c r="AL14" s="133"/>
      <c r="AM14" s="186"/>
      <c r="AN14" s="81"/>
      <c r="AO14" s="81"/>
    </row>
    <row r="15" spans="1:42" ht="15" customHeight="1" x14ac:dyDescent="0.15">
      <c r="A15" s="66"/>
      <c r="B15" s="23"/>
      <c r="C15" s="23"/>
      <c r="D15" s="23"/>
      <c r="E15" s="23"/>
      <c r="F15" s="23"/>
      <c r="G15" s="24"/>
      <c r="H15" s="23"/>
      <c r="I15" s="23"/>
      <c r="J15" s="23"/>
      <c r="K15" s="23"/>
      <c r="L15" s="23"/>
      <c r="M15" s="24"/>
      <c r="N15" s="200"/>
      <c r="O15" s="201"/>
      <c r="P15" s="201"/>
      <c r="Q15" s="201"/>
      <c r="R15" s="201"/>
      <c r="S15" s="202"/>
      <c r="T15" s="187" t="s">
        <v>44</v>
      </c>
      <c r="U15" s="188"/>
      <c r="V15" s="189"/>
      <c r="W15" s="23"/>
      <c r="X15" s="23"/>
      <c r="Y15" s="24"/>
      <c r="Z15" s="132" t="s">
        <v>45</v>
      </c>
      <c r="AA15" s="133"/>
      <c r="AB15" s="186"/>
      <c r="AC15" s="263"/>
      <c r="AD15" s="264"/>
      <c r="AE15" s="265"/>
      <c r="AF15" s="21"/>
      <c r="AG15" s="25"/>
      <c r="AH15" s="26"/>
      <c r="AI15" s="82"/>
      <c r="AJ15" s="27"/>
      <c r="AK15" s="114" t="s">
        <v>46</v>
      </c>
      <c r="AL15" s="115"/>
      <c r="AM15" s="116"/>
      <c r="AN15" s="81"/>
      <c r="AO15" s="81"/>
    </row>
    <row r="16" spans="1:42" ht="37.15" customHeight="1" x14ac:dyDescent="0.15">
      <c r="A16" s="28" t="s">
        <v>47</v>
      </c>
      <c r="B16" s="167"/>
      <c r="C16" s="168"/>
      <c r="D16" s="168"/>
      <c r="E16" s="168"/>
      <c r="F16" s="168"/>
      <c r="G16" s="170"/>
      <c r="H16" s="167"/>
      <c r="I16" s="168"/>
      <c r="J16" s="168"/>
      <c r="K16" s="168"/>
      <c r="L16" s="168"/>
      <c r="M16" s="170"/>
      <c r="N16" s="167"/>
      <c r="O16" s="168"/>
      <c r="P16" s="168"/>
      <c r="Q16" s="168"/>
      <c r="R16" s="175" t="s">
        <v>48</v>
      </c>
      <c r="S16" s="176"/>
      <c r="T16" s="150" t="str">
        <f>IF(OR(B16="",H16=""),"",H16*N16/100)</f>
        <v/>
      </c>
      <c r="U16" s="151"/>
      <c r="V16" s="152"/>
      <c r="W16" s="167"/>
      <c r="X16" s="168"/>
      <c r="Y16" s="170"/>
      <c r="Z16" s="164" t="str">
        <f>IF(T16="","",T16-W16)</f>
        <v/>
      </c>
      <c r="AA16" s="165"/>
      <c r="AB16" s="166"/>
      <c r="AC16" s="278"/>
      <c r="AD16" s="278"/>
      <c r="AE16" s="279"/>
      <c r="AF16" s="29"/>
      <c r="AG16" s="30"/>
      <c r="AH16" s="81"/>
      <c r="AI16" s="81"/>
      <c r="AJ16" s="30"/>
      <c r="AK16" s="31"/>
      <c r="AL16" s="32"/>
      <c r="AM16" s="33"/>
      <c r="AN16" s="71"/>
      <c r="AO16" s="81"/>
    </row>
    <row r="17" spans="1:41" ht="37.15" customHeight="1" x14ac:dyDescent="0.15">
      <c r="A17" s="34" t="s">
        <v>79</v>
      </c>
      <c r="B17" s="150" t="str">
        <f>IF(B16="","",IF(A15&lt;=43738,ROUNDDOWN(B16*0.08,0),ROUNDDOWN(B16*0.1,0)))</f>
        <v/>
      </c>
      <c r="C17" s="151"/>
      <c r="D17" s="151"/>
      <c r="E17" s="151"/>
      <c r="F17" s="151"/>
      <c r="G17" s="152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37"/>
      <c r="V17" s="38"/>
      <c r="W17" s="167"/>
      <c r="X17" s="168"/>
      <c r="Y17" s="170"/>
      <c r="Z17" s="280"/>
      <c r="AA17" s="281"/>
      <c r="AB17" s="281"/>
      <c r="AC17" s="282" t="str">
        <f>IF(OR(AC16="",AF1&amp;AJ1&amp;AL1=""),"",IF(DATEVALUE(AF1&amp;AI1&amp;AJ1&amp;AK1&amp;AL1&amp;AM1)&lt;43739,ROUNDDOWN(AC16*0.08,0),ROUNDDOWN(AC16*0.1,0)))</f>
        <v/>
      </c>
      <c r="AD17" s="282"/>
      <c r="AE17" s="283"/>
      <c r="AF17" s="29"/>
      <c r="AG17" s="30"/>
      <c r="AH17" s="39"/>
      <c r="AI17" s="40"/>
      <c r="AJ17" s="41"/>
      <c r="AK17" s="42"/>
      <c r="AL17" s="43"/>
      <c r="AM17" s="44"/>
      <c r="AN17" s="81"/>
      <c r="AO17" s="81"/>
    </row>
    <row r="18" spans="1:41" ht="37.15" customHeight="1" thickBot="1" x14ac:dyDescent="0.2">
      <c r="A18" s="45" t="s">
        <v>51</v>
      </c>
      <c r="B18" s="150" t="str">
        <f>IF(B16="","",B16+B17)</f>
        <v/>
      </c>
      <c r="C18" s="151"/>
      <c r="D18" s="151"/>
      <c r="E18" s="151"/>
      <c r="F18" s="151"/>
      <c r="G18" s="152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  <c r="U18" s="47"/>
      <c r="V18" s="48"/>
      <c r="W18" s="153" t="str">
        <f>IF(W16="","",W16+W17)</f>
        <v/>
      </c>
      <c r="X18" s="154"/>
      <c r="Y18" s="154"/>
      <c r="Z18" s="275"/>
      <c r="AA18" s="275"/>
      <c r="AB18" s="275"/>
      <c r="AC18" s="276" t="str">
        <f>IF(AC17="","",AC16+AC17)</f>
        <v/>
      </c>
      <c r="AD18" s="276"/>
      <c r="AE18" s="277"/>
      <c r="AF18" s="29"/>
      <c r="AG18" s="30"/>
      <c r="AH18" s="26"/>
      <c r="AI18" s="82"/>
      <c r="AJ18" s="82"/>
      <c r="AK18" s="42"/>
      <c r="AL18" s="43"/>
      <c r="AM18" s="44"/>
      <c r="AN18" s="81"/>
    </row>
    <row r="19" spans="1:41" ht="27.95" customHeight="1" x14ac:dyDescent="0.15">
      <c r="A19" s="78"/>
      <c r="B19" s="159" t="s">
        <v>52</v>
      </c>
      <c r="C19" s="160"/>
      <c r="D19" s="161"/>
      <c r="E19" s="162"/>
      <c r="F19" s="162"/>
      <c r="G19" s="163"/>
      <c r="H19" s="77"/>
      <c r="I19" s="77"/>
      <c r="J19" s="77"/>
      <c r="K19" s="77"/>
      <c r="L19" s="77"/>
      <c r="M19" s="77"/>
      <c r="N19" s="77"/>
      <c r="O19" s="81"/>
      <c r="P19" s="81"/>
      <c r="Q19" s="81"/>
      <c r="R19" s="81"/>
      <c r="S19" s="81"/>
      <c r="T19" s="77"/>
      <c r="U19" s="77"/>
      <c r="V19" s="49"/>
      <c r="W19" s="50" t="s">
        <v>53</v>
      </c>
      <c r="X19" s="161"/>
      <c r="Y19" s="163"/>
      <c r="Z19" s="51"/>
      <c r="AA19" s="51"/>
      <c r="AB19" s="77"/>
      <c r="AC19" s="77"/>
      <c r="AD19" s="81"/>
      <c r="AE19" s="81"/>
      <c r="AF19" s="81"/>
      <c r="AG19" s="81"/>
      <c r="AH19" s="81"/>
      <c r="AI19" s="81"/>
      <c r="AJ19" s="41"/>
      <c r="AK19" s="52" t="s">
        <v>53</v>
      </c>
      <c r="AL19" s="136"/>
      <c r="AM19" s="137"/>
      <c r="AN19" s="81"/>
    </row>
    <row r="20" spans="1:41" ht="5.0999999999999996" customHeight="1" x14ac:dyDescent="0.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1"/>
      <c r="T20" s="81"/>
      <c r="U20" s="81"/>
      <c r="V20" s="82"/>
      <c r="W20" s="82"/>
      <c r="X20" s="82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</row>
    <row r="21" spans="1:41" ht="17.850000000000001" customHeight="1" x14ac:dyDescent="0.15">
      <c r="A21" s="114" t="s">
        <v>54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6"/>
      <c r="R21" s="53"/>
      <c r="S21" s="54"/>
      <c r="T21" s="55"/>
      <c r="U21" s="105" t="s">
        <v>55</v>
      </c>
      <c r="V21" s="106"/>
      <c r="W21" s="106"/>
      <c r="X21" s="107"/>
      <c r="Y21" s="56"/>
      <c r="Z21" s="3"/>
      <c r="AA21" s="3"/>
      <c r="AB21" s="121"/>
      <c r="AC21" s="121"/>
      <c r="AD21" s="121"/>
      <c r="AE21" s="121"/>
      <c r="AF21" s="121"/>
      <c r="AG21" s="121"/>
      <c r="AH21" s="121"/>
      <c r="AI21" s="121"/>
      <c r="AJ21" s="81"/>
      <c r="AK21" s="81"/>
      <c r="AL21" s="138"/>
      <c r="AM21" s="138"/>
      <c r="AN21" s="81"/>
    </row>
    <row r="22" spans="1:41" ht="17.850000000000001" customHeight="1" x14ac:dyDescent="0.15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1"/>
      <c r="R22" s="57"/>
      <c r="S22" s="58"/>
      <c r="T22" s="59"/>
      <c r="U22" s="127" t="s">
        <v>56</v>
      </c>
      <c r="V22" s="128"/>
      <c r="W22" s="128"/>
      <c r="X22" s="129"/>
      <c r="Y22" s="58"/>
      <c r="Z22" s="58"/>
      <c r="AA22" s="58"/>
      <c r="AB22" s="133"/>
      <c r="AC22" s="133"/>
      <c r="AD22" s="133"/>
      <c r="AE22" s="133"/>
      <c r="AF22" s="133"/>
      <c r="AG22" s="133"/>
      <c r="AH22" s="133"/>
      <c r="AI22" s="133"/>
      <c r="AJ22" s="82"/>
      <c r="AK22" s="82"/>
      <c r="AL22" s="145"/>
      <c r="AM22" s="145"/>
      <c r="AN22" s="81"/>
    </row>
    <row r="23" spans="1:41" ht="15.6" customHeight="1" x14ac:dyDescent="0.1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  <c r="R23" s="114" t="s">
        <v>57</v>
      </c>
      <c r="S23" s="115"/>
      <c r="T23" s="115"/>
      <c r="U23" s="115"/>
      <c r="V23" s="115"/>
      <c r="W23" s="116"/>
      <c r="X23" s="114" t="s">
        <v>58</v>
      </c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6"/>
      <c r="AN23" s="81"/>
    </row>
    <row r="24" spans="1:41" ht="13.5" x14ac:dyDescent="0.15">
      <c r="A24" s="114" t="s">
        <v>59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6"/>
      <c r="R24" s="117"/>
      <c r="S24" s="118"/>
      <c r="T24" s="118"/>
      <c r="U24" s="118"/>
      <c r="V24" s="118"/>
      <c r="W24" s="119"/>
      <c r="X24" s="114" t="s">
        <v>60</v>
      </c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  <c r="AJ24" s="115" t="s">
        <v>61</v>
      </c>
      <c r="AK24" s="115"/>
      <c r="AL24" s="115"/>
      <c r="AM24" s="116"/>
      <c r="AN24" s="81"/>
    </row>
    <row r="25" spans="1:41" ht="13.5" x14ac:dyDescent="0.1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5"/>
      <c r="R25" s="120"/>
      <c r="S25" s="121"/>
      <c r="T25" s="121"/>
      <c r="U25" s="121"/>
      <c r="V25" s="121"/>
      <c r="W25" s="12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3"/>
      <c r="AJ25" s="130"/>
      <c r="AK25" s="130"/>
      <c r="AL25" s="130"/>
      <c r="AM25" s="131"/>
      <c r="AN25" s="81"/>
    </row>
    <row r="26" spans="1:41" ht="13.5" customHeight="1" x14ac:dyDescent="0.15">
      <c r="A26" s="103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04"/>
      <c r="R26" s="120"/>
      <c r="S26" s="121"/>
      <c r="T26" s="121"/>
      <c r="U26" s="121"/>
      <c r="V26" s="121"/>
      <c r="W26" s="122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J26" s="117"/>
      <c r="AK26" s="118"/>
      <c r="AL26" s="134"/>
      <c r="AM26" s="135"/>
      <c r="AN26" s="81"/>
    </row>
    <row r="27" spans="1:41" ht="13.5" customHeight="1" x14ac:dyDescent="0.15">
      <c r="A27" s="103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04"/>
      <c r="R27" s="120"/>
      <c r="S27" s="121"/>
      <c r="T27" s="121"/>
      <c r="U27" s="121"/>
      <c r="V27" s="121"/>
      <c r="W27" s="122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8"/>
      <c r="AJ27" s="120"/>
      <c r="AK27" s="121"/>
      <c r="AL27" s="130"/>
      <c r="AM27" s="131"/>
      <c r="AN27" s="81"/>
    </row>
    <row r="28" spans="1:41" ht="13.5" customHeight="1" x14ac:dyDescent="0.15">
      <c r="A28" s="10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04"/>
      <c r="R28" s="120"/>
      <c r="S28" s="121"/>
      <c r="T28" s="121"/>
      <c r="U28" s="121"/>
      <c r="V28" s="121"/>
      <c r="W28" s="122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  <c r="AJ28" s="120"/>
      <c r="AK28" s="121"/>
      <c r="AL28" s="130"/>
      <c r="AM28" s="131"/>
      <c r="AN28" s="81"/>
    </row>
    <row r="29" spans="1:41" ht="14.25" customHeight="1" x14ac:dyDescent="0.15">
      <c r="A29" s="10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04"/>
      <c r="R29" s="120"/>
      <c r="S29" s="121"/>
      <c r="T29" s="121"/>
      <c r="U29" s="121"/>
      <c r="V29" s="121"/>
      <c r="W29" s="122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J29" s="132"/>
      <c r="AK29" s="133"/>
      <c r="AL29" s="130"/>
      <c r="AM29" s="131"/>
      <c r="AN29" s="81"/>
    </row>
    <row r="30" spans="1:41" ht="13.5" x14ac:dyDescent="0.15">
      <c r="A30" s="103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04"/>
      <c r="R30" s="108" t="s">
        <v>62</v>
      </c>
      <c r="S30" s="108"/>
      <c r="T30" s="108"/>
      <c r="U30" s="108"/>
      <c r="V30" s="108"/>
      <c r="W30" s="108" t="s">
        <v>63</v>
      </c>
      <c r="X30" s="108"/>
      <c r="Y30" s="108"/>
      <c r="Z30" s="108"/>
      <c r="AA30" s="108" t="s">
        <v>64</v>
      </c>
      <c r="AB30" s="108"/>
      <c r="AC30" s="108"/>
      <c r="AD30" s="108" t="s">
        <v>65</v>
      </c>
      <c r="AE30" s="108"/>
      <c r="AF30" s="108"/>
      <c r="AG30" s="108"/>
      <c r="AH30" s="108" t="s">
        <v>66</v>
      </c>
      <c r="AI30" s="108"/>
      <c r="AJ30" s="108" t="s">
        <v>67</v>
      </c>
      <c r="AK30" s="108"/>
      <c r="AL30" s="109"/>
      <c r="AM30" s="60" t="s">
        <v>68</v>
      </c>
      <c r="AN30" s="81"/>
    </row>
    <row r="31" spans="1:41" ht="9.9499999999999993" customHeight="1" x14ac:dyDescent="0.15">
      <c r="A31" s="103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04"/>
      <c r="R31" s="53"/>
      <c r="S31" s="54"/>
      <c r="T31" s="54"/>
      <c r="U31" s="54"/>
      <c r="V31" s="55"/>
      <c r="W31" s="53"/>
      <c r="X31" s="54"/>
      <c r="Y31" s="54"/>
      <c r="Z31" s="55"/>
      <c r="AA31" s="53"/>
      <c r="AB31" s="54"/>
      <c r="AC31" s="55"/>
      <c r="AD31" s="53"/>
      <c r="AE31" s="54"/>
      <c r="AF31" s="54"/>
      <c r="AG31" s="55"/>
      <c r="AH31" s="110"/>
      <c r="AI31" s="110"/>
      <c r="AJ31" s="110"/>
      <c r="AK31" s="110"/>
      <c r="AL31" s="112"/>
      <c r="AM31" s="97"/>
      <c r="AN31" s="81"/>
    </row>
    <row r="32" spans="1:41" ht="9.9499999999999993" customHeight="1" x14ac:dyDescent="0.15">
      <c r="A32" s="103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04"/>
      <c r="R32" s="100"/>
      <c r="S32" s="101"/>
      <c r="T32" s="101"/>
      <c r="U32" s="101"/>
      <c r="V32" s="102"/>
      <c r="W32" s="100"/>
      <c r="X32" s="101"/>
      <c r="Y32" s="101"/>
      <c r="Z32" s="102"/>
      <c r="AA32" s="100"/>
      <c r="AB32" s="101"/>
      <c r="AC32" s="102"/>
      <c r="AD32" s="100"/>
      <c r="AE32" s="101"/>
      <c r="AF32" s="101"/>
      <c r="AG32" s="102"/>
      <c r="AH32" s="110"/>
      <c r="AI32" s="110"/>
      <c r="AJ32" s="110"/>
      <c r="AK32" s="110"/>
      <c r="AL32" s="112"/>
      <c r="AM32" s="98"/>
      <c r="AN32" s="81"/>
    </row>
    <row r="33" spans="1:40" ht="9.9499999999999993" customHeight="1" x14ac:dyDescent="0.15">
      <c r="A33" s="103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04"/>
      <c r="R33" s="100"/>
      <c r="S33" s="101"/>
      <c r="T33" s="101"/>
      <c r="U33" s="101"/>
      <c r="V33" s="102"/>
      <c r="W33" s="100"/>
      <c r="X33" s="101"/>
      <c r="Y33" s="101"/>
      <c r="Z33" s="102"/>
      <c r="AA33" s="100"/>
      <c r="AB33" s="101"/>
      <c r="AC33" s="102"/>
      <c r="AD33" s="100"/>
      <c r="AE33" s="101"/>
      <c r="AF33" s="101"/>
      <c r="AG33" s="102"/>
      <c r="AH33" s="110"/>
      <c r="AI33" s="110"/>
      <c r="AJ33" s="110"/>
      <c r="AK33" s="110"/>
      <c r="AL33" s="112"/>
      <c r="AM33" s="98"/>
      <c r="AN33" s="81"/>
    </row>
    <row r="34" spans="1:40" ht="9.9499999999999993" customHeight="1" x14ac:dyDescent="0.15">
      <c r="A34" s="103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04"/>
      <c r="R34" s="100"/>
      <c r="S34" s="101"/>
      <c r="T34" s="101"/>
      <c r="U34" s="101"/>
      <c r="V34" s="102"/>
      <c r="W34" s="100"/>
      <c r="X34" s="101"/>
      <c r="Y34" s="101"/>
      <c r="Z34" s="102"/>
      <c r="AA34" s="100"/>
      <c r="AB34" s="101"/>
      <c r="AC34" s="102"/>
      <c r="AD34" s="100"/>
      <c r="AE34" s="101"/>
      <c r="AF34" s="101"/>
      <c r="AG34" s="102"/>
      <c r="AH34" s="110"/>
      <c r="AI34" s="110"/>
      <c r="AJ34" s="110"/>
      <c r="AK34" s="110"/>
      <c r="AL34" s="112"/>
      <c r="AM34" s="98"/>
      <c r="AN34" s="81"/>
    </row>
    <row r="35" spans="1:40" ht="9.9499999999999993" customHeight="1" x14ac:dyDescent="0.15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57"/>
      <c r="S35" s="58"/>
      <c r="T35" s="58"/>
      <c r="U35" s="58"/>
      <c r="V35" s="59"/>
      <c r="W35" s="57"/>
      <c r="X35" s="58"/>
      <c r="Y35" s="58"/>
      <c r="Z35" s="59"/>
      <c r="AA35" s="57"/>
      <c r="AB35" s="58"/>
      <c r="AC35" s="59"/>
      <c r="AD35" s="57"/>
      <c r="AE35" s="58"/>
      <c r="AF35" s="58"/>
      <c r="AG35" s="59"/>
      <c r="AH35" s="111"/>
      <c r="AI35" s="111"/>
      <c r="AJ35" s="111"/>
      <c r="AK35" s="111"/>
      <c r="AL35" s="113"/>
      <c r="AM35" s="99"/>
      <c r="AN35" s="81"/>
    </row>
    <row r="36" spans="1:40" ht="5.0999999999999996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</row>
    <row r="37" spans="1:40" ht="13.5" customHeight="1" x14ac:dyDescent="0.15">
      <c r="A37" s="103" t="s">
        <v>69</v>
      </c>
      <c r="B37" s="104"/>
      <c r="C37" s="105" t="s">
        <v>70</v>
      </c>
      <c r="D37" s="106"/>
      <c r="E37" s="106"/>
      <c r="F37" s="106"/>
      <c r="G37" s="106"/>
      <c r="H37" s="106"/>
      <c r="I37" s="107"/>
      <c r="J37" s="105" t="s">
        <v>71</v>
      </c>
      <c r="K37" s="106"/>
      <c r="L37" s="106"/>
      <c r="M37" s="106"/>
      <c r="N37" s="106"/>
      <c r="O37" s="106"/>
      <c r="P37" s="107"/>
      <c r="Q37" s="56"/>
      <c r="R37" s="3"/>
      <c r="S37" s="72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</row>
    <row r="38" spans="1:40" ht="13.5" customHeight="1" x14ac:dyDescent="0.15">
      <c r="A38" s="92" t="s">
        <v>72</v>
      </c>
      <c r="B38" s="93"/>
      <c r="C38" s="94" t="s">
        <v>73</v>
      </c>
      <c r="D38" s="95"/>
      <c r="E38" s="95"/>
      <c r="F38" s="95"/>
      <c r="G38" s="95"/>
      <c r="H38" s="95"/>
      <c r="I38" s="96"/>
      <c r="J38" s="94" t="s">
        <v>74</v>
      </c>
      <c r="K38" s="95"/>
      <c r="L38" s="95"/>
      <c r="M38" s="95"/>
      <c r="N38" s="95"/>
      <c r="O38" s="95"/>
      <c r="P38" s="96"/>
      <c r="Q38" s="61"/>
      <c r="R38" s="62"/>
      <c r="S38" s="63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</row>
    <row r="39" spans="1:40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</row>
    <row r="40" spans="1:40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</row>
    <row r="41" spans="1:40" s="67" customFormat="1" x14ac:dyDescent="0.1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</row>
  </sheetData>
  <protectedRanges>
    <protectedRange sqref="B7 U9:U12 AL12 B16 H16 N16 W16 R32 W32 AA32 AD32 T4:T5 AF2:AF3 AF5:AF6" name="範囲1"/>
    <protectedRange sqref="AL1 AF1" name="範囲1_1"/>
    <protectedRange sqref="AC16" name="範囲1_2"/>
  </protectedRanges>
  <mergeCells count="117">
    <mergeCell ref="A38:B38"/>
    <mergeCell ref="C38:I38"/>
    <mergeCell ref="J38:P38"/>
    <mergeCell ref="AF1:AH1"/>
    <mergeCell ref="AM31:AM35"/>
    <mergeCell ref="R32:V34"/>
    <mergeCell ref="W32:Z34"/>
    <mergeCell ref="AA32:AC34"/>
    <mergeCell ref="AD32:AG34"/>
    <mergeCell ref="A37:B37"/>
    <mergeCell ref="C37:I37"/>
    <mergeCell ref="J37:P37"/>
    <mergeCell ref="W30:Z30"/>
    <mergeCell ref="AA30:AC30"/>
    <mergeCell ref="AD30:AG30"/>
    <mergeCell ref="AH30:AI30"/>
    <mergeCell ref="AJ30:AL30"/>
    <mergeCell ref="AH31:AI35"/>
    <mergeCell ref="AJ31:AL35"/>
    <mergeCell ref="X23:AM23"/>
    <mergeCell ref="A24:Q24"/>
    <mergeCell ref="R24:W29"/>
    <mergeCell ref="X24:AI24"/>
    <mergeCell ref="AJ24:AM24"/>
    <mergeCell ref="A25:Q35"/>
    <mergeCell ref="AJ25:AM25"/>
    <mergeCell ref="AJ26:AK29"/>
    <mergeCell ref="AL26:AM29"/>
    <mergeCell ref="R30:V30"/>
    <mergeCell ref="AL19:AM19"/>
    <mergeCell ref="A21:Q21"/>
    <mergeCell ref="U21:X21"/>
    <mergeCell ref="AB21:AI21"/>
    <mergeCell ref="AL21:AM21"/>
    <mergeCell ref="A22:Q23"/>
    <mergeCell ref="U22:X22"/>
    <mergeCell ref="AB22:AI22"/>
    <mergeCell ref="AL22:AM22"/>
    <mergeCell ref="R23:W23"/>
    <mergeCell ref="B18:G18"/>
    <mergeCell ref="W18:Y18"/>
    <mergeCell ref="Z18:AB18"/>
    <mergeCell ref="AC18:AE18"/>
    <mergeCell ref="B19:C19"/>
    <mergeCell ref="D19:G19"/>
    <mergeCell ref="X19:Y19"/>
    <mergeCell ref="Z16:AB16"/>
    <mergeCell ref="AC16:AE16"/>
    <mergeCell ref="B17:G17"/>
    <mergeCell ref="W17:Y17"/>
    <mergeCell ref="Z17:AB17"/>
    <mergeCell ref="AC17:AE17"/>
    <mergeCell ref="B16:G16"/>
    <mergeCell ref="H16:M16"/>
    <mergeCell ref="N16:Q16"/>
    <mergeCell ref="R16:S16"/>
    <mergeCell ref="T16:V16"/>
    <mergeCell ref="W16:Y16"/>
    <mergeCell ref="A13:A14"/>
    <mergeCell ref="B13:C13"/>
    <mergeCell ref="H13:I13"/>
    <mergeCell ref="N13:O13"/>
    <mergeCell ref="AL13:AM13"/>
    <mergeCell ref="B14:G14"/>
    <mergeCell ref="H14:M14"/>
    <mergeCell ref="N14:S15"/>
    <mergeCell ref="W14:Y14"/>
    <mergeCell ref="Z14:AB14"/>
    <mergeCell ref="J10:K12"/>
    <mergeCell ref="L10:M12"/>
    <mergeCell ref="N10:O12"/>
    <mergeCell ref="P10:Q12"/>
    <mergeCell ref="R10:S12"/>
    <mergeCell ref="U10:AM10"/>
    <mergeCell ref="U11:AK11"/>
    <mergeCell ref="AL11:AM11"/>
    <mergeCell ref="AC14:AE15"/>
    <mergeCell ref="AH14:AJ14"/>
    <mergeCell ref="AK14:AM14"/>
    <mergeCell ref="T15:V15"/>
    <mergeCell ref="Z15:AB15"/>
    <mergeCell ref="AK15:AM15"/>
    <mergeCell ref="U12:AK12"/>
    <mergeCell ref="A1:I2"/>
    <mergeCell ref="J1:L2"/>
    <mergeCell ref="V1:AA1"/>
    <mergeCell ref="AD1:AE1"/>
    <mergeCell ref="T4:V4"/>
    <mergeCell ref="AD4:AE4"/>
    <mergeCell ref="AD6:AE7"/>
    <mergeCell ref="B7:V7"/>
    <mergeCell ref="A9:A12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T12"/>
    <mergeCell ref="U9:AM9"/>
    <mergeCell ref="B10:C12"/>
    <mergeCell ref="D10:E12"/>
    <mergeCell ref="F10:G12"/>
    <mergeCell ref="H10:I12"/>
    <mergeCell ref="AF4:AM4"/>
    <mergeCell ref="AG6:AG7"/>
    <mergeCell ref="AH6:AM7"/>
    <mergeCell ref="V2:AA2"/>
    <mergeCell ref="AD2:AE3"/>
    <mergeCell ref="AF2:AM2"/>
    <mergeCell ref="AF3:AM3"/>
    <mergeCell ref="T5:V5"/>
    <mergeCell ref="AD5:AE5"/>
    <mergeCell ref="AF5:AL5"/>
  </mergeCells>
  <phoneticPr fontId="1"/>
  <dataValidations count="1">
    <dataValidation type="textLength" operator="equal" allowBlank="1" showInputMessage="1" showErrorMessage="1" sqref="AH6:AM7" xr:uid="{2C3CC97F-483A-4392-9437-70AE1CC4FE0D}">
      <formula1>13</formula1>
    </dataValidation>
  </dataValidations>
  <printOptions horizontalCentered="1"/>
  <pageMargins left="0.19685039370078741" right="0.19685039370078741" top="0.59055118110236227" bottom="0" header="0.19685039370078741" footer="0.51181102362204722"/>
  <pageSetup paperSize="9" scale="96" orientation="landscape" r:id="rId1"/>
  <headerFooter alignWithMargins="0">
    <oddHeader>&amp;C&amp;"ＭＳ Ｐ明朝,標準"&amp;6▲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E6294DF049134296BCB72A1155DEDF" ma:contentTypeVersion="13" ma:contentTypeDescription="新しいドキュメントを作成します。" ma:contentTypeScope="" ma:versionID="adbd539c7f6836bc000af9e148318c23">
  <xsd:schema xmlns:xsd="http://www.w3.org/2001/XMLSchema" xmlns:xs="http://www.w3.org/2001/XMLSchema" xmlns:p="http://schemas.microsoft.com/office/2006/metadata/properties" xmlns:ns2="1a5e5ccc-03bd-42fa-b57d-a34e692a8f3b" xmlns:ns3="286d384b-be60-4c95-96fd-ed07fb2971a4" targetNamespace="http://schemas.microsoft.com/office/2006/metadata/properties" ma:root="true" ma:fieldsID="02413204eb0aa671d072e57de59e3966" ns2:_="" ns3:_="">
    <xsd:import namespace="1a5e5ccc-03bd-42fa-b57d-a34e692a8f3b"/>
    <xsd:import namespace="286d384b-be60-4c95-96fd-ed07fb297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e5ccc-03bd-42fa-b57d-a34e692a8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6be97ef-dc18-4082-b846-27284b7dc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d384b-be60-4c95-96fd-ed07fb297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4fe28dc-edbf-48f9-ba68-1cc9d231bd0a}" ma:internalName="TaxCatchAll" ma:showField="CatchAllData" ma:web="286d384b-be60-4c95-96fd-ed07fb297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6d384b-be60-4c95-96fd-ed07fb2971a4" xsi:nil="true"/>
    <lcf76f155ced4ddcb4097134ff3c332f xmlns="1a5e5ccc-03bd-42fa-b57d-a34e692a8f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670B0-81F5-4D0D-96C7-E6215DCF8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e5ccc-03bd-42fa-b57d-a34e692a8f3b"/>
    <ds:schemaRef ds:uri="286d384b-be60-4c95-96fd-ed07fb297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0AD775-47DC-41FC-8BC5-5F0D788B2886}">
  <ds:schemaRefs>
    <ds:schemaRef ds:uri="http://purl.org/dc/elements/1.1/"/>
    <ds:schemaRef ds:uri="1a5e5ccc-03bd-42fa-b57d-a34e692a8f3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86d384b-be60-4c95-96fd-ed07fb2971a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206200-831C-4AAF-8805-CD54CE0926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請負に係る(請求書１－②、３－①対応版)</vt:lpstr>
      <vt:lpstr>請負に係らない(請求書１－③、３－②対応版)</vt:lpstr>
      <vt:lpstr>請負に係る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長谷 竜実</dc:creator>
  <cp:keywords/>
  <dc:description/>
  <cp:lastModifiedBy>supervisor</cp:lastModifiedBy>
  <cp:revision/>
  <cp:lastPrinted>2023-08-09T11:37:39Z</cp:lastPrinted>
  <dcterms:created xsi:type="dcterms:W3CDTF">2014-01-29T07:26:23Z</dcterms:created>
  <dcterms:modified xsi:type="dcterms:W3CDTF">2023-09-12T04:54:05Z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0x0101001EE6294DF049134296BCB72A1155DEDF</vt:lpwstr>
  </property>
  <property fmtid="{D5CDD505-2E9C-101B-9397-08002B2CF9AE}" pid="3" name="MediaServiceImageTags">
    <vt:lpwstr/>
  </property>
</Properties>
</file>